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TEMP\Downloads\"/>
    </mc:Choice>
  </mc:AlternateContent>
  <xr:revisionPtr revIDLastSave="0" documentId="8_{03D5FA68-195B-4596-92FE-7399BBC8E070}" xr6:coauthVersionLast="46" xr6:coauthVersionMax="46" xr10:uidLastSave="{00000000-0000-0000-0000-000000000000}"/>
  <bookViews>
    <workbookView xWindow="-120" yWindow="-120" windowWidth="20730" windowHeight="11160" tabRatio="500"/>
  </bookViews>
  <sheets>
    <sheet name="Notas Fiscais" sheetId="1" r:id="rId1"/>
    <sheet name="DicionárioNF" sheetId="2" r:id="rId2"/>
  </sheets>
  <definedNames>
    <definedName name="_xlnm._FilterDatabase" localSheetId="0" hidden="1">'Notas Fiscais'!$B$3:$N$126</definedName>
    <definedName name="Excel_BuiltIn__FilterDatabase" localSheetId="0">'Notas Fiscais'!$B$3:$N$3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4" i="1" l="1"/>
  <c r="S8" i="1"/>
  <c r="S9" i="1"/>
  <c r="T9" i="1" s="1"/>
  <c r="T8" i="1" s="1"/>
  <c r="S10" i="1"/>
  <c r="T10" i="1" s="1"/>
  <c r="S11" i="1"/>
  <c r="S12" i="1"/>
  <c r="S13" i="1"/>
  <c r="S14" i="1"/>
  <c r="T14" i="1" s="1"/>
  <c r="S15" i="1"/>
  <c r="T15" i="1"/>
  <c r="S16" i="1"/>
  <c r="T16" i="1"/>
  <c r="S17" i="1"/>
  <c r="T17" i="1"/>
  <c r="S18" i="1"/>
  <c r="S19" i="1"/>
  <c r="S20" i="1"/>
  <c r="S21" i="1"/>
  <c r="S22" i="1"/>
  <c r="T22" i="1"/>
  <c r="S23" i="1"/>
  <c r="T23" i="1"/>
  <c r="S24" i="1"/>
  <c r="T24" i="1"/>
  <c r="S25" i="1"/>
  <c r="T25" i="1"/>
  <c r="S26" i="1"/>
  <c r="T26" i="1"/>
  <c r="S27" i="1"/>
  <c r="T27" i="1"/>
  <c r="S28" i="1"/>
  <c r="T28" i="1"/>
  <c r="S29" i="1"/>
  <c r="S30" i="1"/>
  <c r="S31" i="1"/>
  <c r="T33" i="1" s="1"/>
  <c r="T29" i="1" s="1"/>
  <c r="S32" i="1"/>
  <c r="S33" i="1"/>
  <c r="S34" i="1"/>
  <c r="T34" i="1"/>
  <c r="S35" i="1"/>
  <c r="T37" i="1" s="1"/>
  <c r="T35" i="1" s="1"/>
  <c r="S36" i="1"/>
  <c r="S37" i="1"/>
  <c r="S38" i="1"/>
  <c r="S39" i="1"/>
  <c r="S40" i="1"/>
  <c r="T40" i="1"/>
  <c r="S41" i="1"/>
  <c r="T41" i="1"/>
  <c r="S42" i="1"/>
  <c r="T42" i="1"/>
  <c r="S43" i="1"/>
  <c r="T48" i="1" s="1"/>
  <c r="T43" i="1" s="1"/>
  <c r="S44" i="1"/>
  <c r="S45" i="1"/>
  <c r="S46" i="1"/>
  <c r="S47" i="1"/>
  <c r="S48" i="1"/>
  <c r="S49" i="1"/>
  <c r="T49" i="1"/>
  <c r="S51" i="1"/>
  <c r="S52" i="1"/>
  <c r="T54" i="1" s="1"/>
  <c r="T51" i="1" s="1"/>
  <c r="S53" i="1"/>
  <c r="S54" i="1"/>
  <c r="S55" i="1"/>
  <c r="T55" i="1"/>
  <c r="S56" i="1"/>
  <c r="T56" i="1"/>
  <c r="S57" i="1"/>
  <c r="T57" i="1"/>
  <c r="S58" i="1"/>
  <c r="T58" i="1"/>
  <c r="S59" i="1"/>
  <c r="T59" i="1"/>
  <c r="S60" i="1"/>
  <c r="T60" i="1"/>
  <c r="S61" i="1"/>
  <c r="T61" i="1"/>
  <c r="S62" i="1"/>
  <c r="T62" i="1"/>
  <c r="S63" i="1"/>
  <c r="T63" i="1"/>
  <c r="S64" i="1"/>
  <c r="T64" i="1"/>
  <c r="S65" i="1"/>
  <c r="T65" i="1"/>
  <c r="S66" i="1"/>
  <c r="T66" i="1"/>
  <c r="S67" i="1"/>
  <c r="T67" i="1"/>
  <c r="S68" i="1"/>
  <c r="T68" i="1"/>
  <c r="S69" i="1"/>
  <c r="T69" i="1"/>
  <c r="S70" i="1"/>
  <c r="T70" i="1"/>
  <c r="S71" i="1"/>
  <c r="T71" i="1"/>
  <c r="S5" i="1"/>
  <c r="S6" i="1"/>
  <c r="S7" i="1"/>
  <c r="S4" i="1"/>
  <c r="T7" i="1" s="1"/>
  <c r="T4" i="1" s="1"/>
  <c r="T50" i="1"/>
  <c r="V44" i="1"/>
  <c r="T39" i="1"/>
  <c r="T38" i="1" s="1"/>
  <c r="T21" i="1"/>
  <c r="T20" i="1" s="1"/>
  <c r="T19" i="1"/>
  <c r="T18" i="1" s="1"/>
</calcChain>
</file>

<file path=xl/sharedStrings.xml><?xml version="1.0" encoding="utf-8"?>
<sst xmlns="http://schemas.openxmlformats.org/spreadsheetml/2006/main" count="790" uniqueCount="341">
  <si>
    <t>Unidade</t>
  </si>
  <si>
    <t>FORNECEDOR</t>
  </si>
  <si>
    <t>NOTA FISCAL</t>
  </si>
  <si>
    <t>Tipo</t>
  </si>
  <si>
    <t>Cnpj</t>
  </si>
  <si>
    <t>Nome</t>
  </si>
  <si>
    <t>UF</t>
  </si>
  <si>
    <t>Código</t>
  </si>
  <si>
    <t>Número</t>
  </si>
  <si>
    <t>Data
Emissão</t>
  </si>
  <si>
    <t>Data
Entrada</t>
  </si>
  <si>
    <t>Valor Total</t>
  </si>
  <si>
    <t>Chave de Acesso</t>
  </si>
  <si>
    <t>Código IBGE</t>
  </si>
  <si>
    <t>Data
Competência</t>
  </si>
  <si>
    <t>Descrição</t>
  </si>
  <si>
    <t>Quantidade</t>
  </si>
  <si>
    <t>Valor Unitário</t>
  </si>
  <si>
    <t>Dicionário para Preenchimento da Planilha</t>
  </si>
  <si>
    <t>DADOS DO FORNECEDOR</t>
  </si>
  <si>
    <t>Tipo de Fornecedor (preencher com 1)</t>
  </si>
  <si>
    <t>CNPJ do Fornecedor</t>
  </si>
  <si>
    <t>Razão Social do Fornecedor</t>
  </si>
  <si>
    <t>Estado do endereço do Fornecedor</t>
  </si>
  <si>
    <t>DADOS DA NOTA FISCAL</t>
  </si>
  <si>
    <t>Código da Nota fical - Preencher com o número da NF</t>
  </si>
  <si>
    <t>Tipo de documento da Nota Fiscal  (preencher com 1)</t>
  </si>
  <si>
    <t>Número da Nota fiscal do Fornecedor</t>
  </si>
  <si>
    <t>Data Emissão</t>
  </si>
  <si>
    <t>Data de emissão da Nota Fiscal</t>
  </si>
  <si>
    <t>Data Entrada</t>
  </si>
  <si>
    <t>Data de entrada da Nota Fiscal no Estoque</t>
  </si>
  <si>
    <t>Valor total da Nota Fiscal</t>
  </si>
  <si>
    <t>Data Competência</t>
  </si>
  <si>
    <t>Data de competência da Nota Fiscal  (Preencher com o dia 1 e mais o Mês e o Ano da competência de pagamento</t>
  </si>
  <si>
    <t>ITEM DA NOTA FISCAL</t>
  </si>
  <si>
    <t>Descrição completa do item comprado</t>
  </si>
  <si>
    <t>Unidade de compra do item</t>
  </si>
  <si>
    <t>Quantidade de itens</t>
  </si>
  <si>
    <t>Valor unitário do item</t>
  </si>
  <si>
    <t>Valor total do item</t>
  </si>
  <si>
    <t>HPR</t>
  </si>
  <si>
    <t>11.563.145/0001-17</t>
  </si>
  <si>
    <t>COMERCIAL MOSTAERT LTDA</t>
  </si>
  <si>
    <t>PE</t>
  </si>
  <si>
    <t>26210111563145000117550010000856341001706787</t>
  </si>
  <si>
    <t>2611606 - RECIFE</t>
  </si>
  <si>
    <t>JANEIRO</t>
  </si>
  <si>
    <t>9037004 - 3431 - SUXAMETONIO 100MG</t>
  </si>
  <si>
    <t>9035504 - 3455 - FENTANILA 50MCG/ML C/10ML</t>
  </si>
  <si>
    <t>9015616 - 3498 - PIPERACILINA 4G+ TAZOBACTAM 500 MG</t>
  </si>
  <si>
    <t>9039619 - 3605 - ENOXAPARINA 40MG COM PROTETOR DE AGULHA</t>
  </si>
  <si>
    <t>FA C/100MG</t>
  </si>
  <si>
    <t>AMP C/500MCG</t>
  </si>
  <si>
    <t>FA C/4G</t>
  </si>
  <si>
    <t>SER C/40MG</t>
  </si>
  <si>
    <t>11.449.180/0001-00</t>
  </si>
  <si>
    <t xml:space="preserve"> DPROSMED DIST. PROD. MED. HOSP. LTDA</t>
  </si>
  <si>
    <t>26210111449180000100550010000397801495666402</t>
  </si>
  <si>
    <t>10688 - 8998 - SONDA DE ASPIRACAO TRAQUEAL No14</t>
  </si>
  <si>
    <t>8548 - FITA MICROPOROSA BEGE 5CMX10MT</t>
  </si>
  <si>
    <t>UNIDADE</t>
  </si>
  <si>
    <t>24.505.009/0001-12</t>
  </si>
  <si>
    <t>BRAZTECH MANUTENÇÃO E REPARAÇÃO</t>
  </si>
  <si>
    <t>26210124505009000112550010000009391149670439</t>
  </si>
  <si>
    <t>13310 - 8959 - CAMARA RETRATIL PARA NEBULIZACAO EM AEROSOLTERAPIA</t>
  </si>
  <si>
    <t>08.674.752/0001-40</t>
  </si>
  <si>
    <t>CIRURGICA MONTEBELLO LTDA</t>
  </si>
  <si>
    <t>26210108674752000140550010000956031237686655</t>
  </si>
  <si>
    <t>9002480 - 3497 - AZITROMICINA 500 MG</t>
  </si>
  <si>
    <t>9030009 - 3591 - LOSARTANA 50MG</t>
  </si>
  <si>
    <t>9031444 - 8253 - DEXMEDETOMIDINA 100MCG/ML</t>
  </si>
  <si>
    <t>9023544 - AMITRIPTILINA CLORIDRATO COMP 25MG</t>
  </si>
  <si>
    <t>COMP C/500MG</t>
  </si>
  <si>
    <t>COMP C/50MG</t>
  </si>
  <si>
    <t>FA C/2ML</t>
  </si>
  <si>
    <t>COMP C/25MG</t>
  </si>
  <si>
    <t>26210108674752000301550010000033161760090367</t>
  </si>
  <si>
    <t>13056 - 3869 - ALCOOL ETILICO 70% C/ 1  L</t>
  </si>
  <si>
    <t>09.137.934/0002-25</t>
  </si>
  <si>
    <t>NORDICA DIST. HOSPITALAR LTDA</t>
  </si>
  <si>
    <t>26210109137934000225558880000028631213089748</t>
  </si>
  <si>
    <t>2607901 - JABOATÃO DOS GUARARAPES</t>
  </si>
  <si>
    <t>9004538 - 3529 - VANCOMICINA 500 MG</t>
  </si>
  <si>
    <t>FA C/500MG</t>
  </si>
  <si>
    <t>09.007.162/0001-26</t>
  </si>
  <si>
    <t>MAUES LOBATO COM. E REP. LTDA</t>
  </si>
  <si>
    <t>26210109007162000126550010000789211656305667</t>
  </si>
  <si>
    <t>9002298 - 8962 - BICARBONATO DE SODIO 84MG/ML FRASCO C/ 250ML</t>
  </si>
  <si>
    <t>FR C/250ML</t>
  </si>
  <si>
    <t>00.236.193/0001-84</t>
  </si>
  <si>
    <t>CIRURGICA RECIFE COMERCIO E REPRESENTAÇÕES LTDA</t>
  </si>
  <si>
    <t>26210100236193000184550010000624291000624302</t>
  </si>
  <si>
    <t>2602002 - GARANHUNS PE</t>
  </si>
  <si>
    <t>11859 - 3665 -EQUIPO P/ INFUSAO GRAVITACIONAL MACROGOTAS INJ C/ FILT</t>
  </si>
  <si>
    <t>203 - 3836 - TOUCA CIRURGICA DESCARTAVEL</t>
  </si>
  <si>
    <t>02.975.570/0001-22</t>
  </si>
  <si>
    <t>DIET FOOD NUTRIÇÃO</t>
  </si>
  <si>
    <t>26210102975570000122550010000102561090239377</t>
  </si>
  <si>
    <t>5262 - 8960 - COLETOR DE SECRECAO SOB SUCCAO DESCART 500L OU 1000ML</t>
  </si>
  <si>
    <t>4476 - INTEGRADOR QUIMICO P/ VAPOR</t>
  </si>
  <si>
    <t>30.848.237/0001-98</t>
  </si>
  <si>
    <t>PH COMERCIO DE PRODUTOS HOSPITALAR</t>
  </si>
  <si>
    <t>2621013084823700019850010000052291116527780</t>
  </si>
  <si>
    <t>13449 - FIO MONONYLON PRETO 3-0 45CM AG.30MM</t>
  </si>
  <si>
    <t>21.216.468/0001-98</t>
  </si>
  <si>
    <t xml:space="preserve">SANMED DISTRIBUIDORA DE PRODUTOS MEDICOS HOSPITALARES </t>
  </si>
  <si>
    <t>26210121216468000198550010000054001072021013</t>
  </si>
  <si>
    <t>13322 - 3657 - CATETER VENOSO CENTRAL DUPLO LUMEN 7FR X 20CM</t>
  </si>
  <si>
    <t>09.607.807/0001-61</t>
  </si>
  <si>
    <t>INJEFARMA C E S DIST. LTDA</t>
  </si>
  <si>
    <t>26210109607807000161550010000170361706419168</t>
  </si>
  <si>
    <t>13301 - 3586 - ACIDOS GRAXOS ESSENCIAIS + RETINOL+ RACEAL C/200ML</t>
  </si>
  <si>
    <t>FR C/200ML</t>
  </si>
  <si>
    <t>13.596.165/0001-10</t>
  </si>
  <si>
    <t>RESSEG DISTRIBUIDORA LTDA</t>
  </si>
  <si>
    <t>26210113596165000110550010000866481894277738</t>
  </si>
  <si>
    <t>2602902 - CABO DE SANTO AGOSTINHO</t>
  </si>
  <si>
    <t>2066 - 3846 - MASCARA N95</t>
  </si>
  <si>
    <t>05.044.056/0001-61</t>
  </si>
  <si>
    <t>DMH - PRODUTOS HOSPITALARES LTDA</t>
  </si>
  <si>
    <t>26210105044056000161550010000178141262891818</t>
  </si>
  <si>
    <t>13674 - MANTA SMS 50G  COR AZUL (PESADA) 1,00MX1,00M - CME</t>
  </si>
  <si>
    <t>24.425.720/0001-67</t>
  </si>
  <si>
    <t xml:space="preserve">ORIGINAL SUPRIMENTOS </t>
  </si>
  <si>
    <t>262101244257200001675500100000653311500013263</t>
  </si>
  <si>
    <t>2609600 - OLINDA</t>
  </si>
  <si>
    <t>13407 - CADARCO PARA TRAQUEOSTOMO</t>
  </si>
  <si>
    <t>24.338.436/0001-53</t>
  </si>
  <si>
    <t>REVANIL COMERCIO DE PRODUTOS CIRURGICOS EIRELI</t>
  </si>
  <si>
    <t>26210124338436000153550010000030821159051543</t>
  </si>
  <si>
    <t>9765 - 3790 - CAMPO OPERATORIO COM CADARCO 25X28CM C/5</t>
  </si>
  <si>
    <t>08.778.201/0001-26</t>
  </si>
  <si>
    <t xml:space="preserve">DROGAFONTE MEDICAMENTOS E MATERIAL HOSPITALAR </t>
  </si>
  <si>
    <t>26210108778201000126550010003280091083590518</t>
  </si>
  <si>
    <t>9016015 - 3472 - MIDAZOLAM 5MG/ML C/ 10ML</t>
  </si>
  <si>
    <t>9033250 - 3491 - MEROPENEM 1G</t>
  </si>
  <si>
    <t>9034262 - AMIODARONA, COMP C/200MG</t>
  </si>
  <si>
    <t>9010728 - FOSFATO MONOBASICO 160MG+FOSFATO DIBASICO60MG/ML FRA C/130ML</t>
  </si>
  <si>
    <t>9013207 - NOREPINEFRINA 2MG/ML AMP. C/4ML</t>
  </si>
  <si>
    <t>AMP C/50MG</t>
  </si>
  <si>
    <t>FA C/1G</t>
  </si>
  <si>
    <t>COMP C/200MG</t>
  </si>
  <si>
    <t>FR C/133ML</t>
  </si>
  <si>
    <t>AMP C/12MG</t>
  </si>
  <si>
    <t>07.484.373/0001-21</t>
  </si>
  <si>
    <t>UNI HOSPITALAR LTDA</t>
  </si>
  <si>
    <t>26210107484373000124550010001150341452694062</t>
  </si>
  <si>
    <t>13387 - ROCURONIO, BROMETO 10MG/ML C/5ML</t>
  </si>
  <si>
    <t>FRASCO/AMPOLA</t>
  </si>
  <si>
    <t>10.779.833/0001-56</t>
  </si>
  <si>
    <t>MEDICAL MERCANTIL DE APARELHAGEM MEDICA LTDA</t>
  </si>
  <si>
    <t>26210110779833000156550010005187631141926654</t>
  </si>
  <si>
    <t>13404 - 3711 - CANULA DE TRAQUEOSTOMIA 8,5</t>
  </si>
  <si>
    <t>14153 - ROLO DE PAPEL PARA ULTRASSOM 110MM X 20M</t>
  </si>
  <si>
    <t>11405 - SONDA VESICAL FOLEY N° 18 ESTERIL C/ 3VIAS</t>
  </si>
  <si>
    <t>UNIDAE</t>
  </si>
  <si>
    <t>03.817.043/0001-52</t>
  </si>
  <si>
    <t>PHARMAPLUS LTDA</t>
  </si>
  <si>
    <t>26210103817043000152550010000272041071835120</t>
  </si>
  <si>
    <t>2600104 - AFOGADOS DA INGAZEIRA - PE</t>
  </si>
  <si>
    <t>9017279 - 3629 - TERBUTALINA 0,5MG/ML C/1ML</t>
  </si>
  <si>
    <t>9027441 - PREDNISONA COMP C/20MG</t>
  </si>
  <si>
    <t>AMP C/1ML</t>
  </si>
  <si>
    <t>COMP C/20MG</t>
  </si>
  <si>
    <t xml:space="preserve">  </t>
  </si>
  <si>
    <t>08.586.208/0001-06</t>
  </si>
  <si>
    <t>ONCOEXO DISTRIB. DE MEDICAMENTOS LTDA</t>
  </si>
  <si>
    <t>26210108958628000106550010000214761462081381</t>
  </si>
  <si>
    <t>14186 - FORMOTEROL 200 MCG + BUDESONIDA 6 MCG C/ 120 DOSES</t>
  </si>
  <si>
    <t>08.958.208/0002-97</t>
  </si>
  <si>
    <t>25210108958628000297550010000036751150482306</t>
  </si>
  <si>
    <t>2507507 - JOÃO PESSOA - PB</t>
  </si>
  <si>
    <t>9040224 - 3610 - INSULINA REGULAR 100 UI/ML (10 ML)</t>
  </si>
  <si>
    <t>FA C/10ML</t>
  </si>
  <si>
    <t>12.882.932/0001-94</t>
  </si>
  <si>
    <t>EXOMED COMERCIO ATACADISTA DE MEDICAMENTOS LTDA</t>
  </si>
  <si>
    <t>26210112882932000194550010001477441105392410</t>
  </si>
  <si>
    <t>6846 - 3792 - COMPRESSA CIRURG GAZE HIDROFILA ESTERIL 75X75CM 11 F</t>
  </si>
  <si>
    <t>CM HOSPITALAR S.A RECIFE</t>
  </si>
  <si>
    <t>2621011242016400104855001000862711100317710</t>
  </si>
  <si>
    <t>10155 - 3726 - SONDA URETRAL No10 ESTERIL DESC.</t>
  </si>
  <si>
    <t>13309 - 3914 - CLOREXEDINA DEGERMANTE 200MG/ML 1000ML</t>
  </si>
  <si>
    <t>12083 - 6771 - MASCARA CIRURGICA DESCARTAVEL C/ELAST TRIPLA C/FILTRO</t>
  </si>
  <si>
    <t>13343 - 7782 - GLUCONATO DE CLOREXIDINA A 0,12% C/250ML</t>
  </si>
  <si>
    <t>13325 - 8372 - SONDA NASOENTERAL COM FIO GUIA 12FR</t>
  </si>
  <si>
    <t>11113 - 8997 - SONDA DE ASPIRACAO TRAQUEAL No12</t>
  </si>
  <si>
    <t>LITRO</t>
  </si>
  <si>
    <t>03.149.182/0001-55</t>
  </si>
  <si>
    <t>CLINUTRI LTDA</t>
  </si>
  <si>
    <t>26210103149182000155550040000164071145652255</t>
  </si>
  <si>
    <t>14271 - DIETA ENTERAL OLIGOMERICA NORMOCALORICA/ HIPERPROTEICA</t>
  </si>
  <si>
    <t>12.420.164/0010-48</t>
  </si>
  <si>
    <t>26210112420164001048550010000864981100165036</t>
  </si>
  <si>
    <t>9034380 - CLONIDINA, AMP C/150MCG 1ML</t>
  </si>
  <si>
    <t>AMP C/150MCG</t>
  </si>
  <si>
    <t>26210112420164001048550010000865061100289235</t>
  </si>
  <si>
    <t>13302 - 3550 - GLUCONATO DE CALCIO 100 MG/ML IV C/10 ML</t>
  </si>
  <si>
    <t>9023421 - DEXAMETASONA 4MG/ML AMP. C/2,5ML</t>
  </si>
  <si>
    <t>9034289 - HIDROCORTISONA, FA C/100MG</t>
  </si>
  <si>
    <t xml:space="preserve">9000717 - VASOPRESSINA 20 U/ML </t>
  </si>
  <si>
    <t>AMP C/10ML</t>
  </si>
  <si>
    <t>FA C/10MG</t>
  </si>
  <si>
    <t>AMP C/0,02UI/MIL</t>
  </si>
  <si>
    <t>26210112882932000194550010001478311753292232</t>
  </si>
  <si>
    <t>08.674.752/0003-01</t>
  </si>
  <si>
    <t>26210108674752000301550010000034281471586203</t>
  </si>
  <si>
    <t>08.958.628/0001-06</t>
  </si>
  <si>
    <t>26210108958628000106550010000216501237170199</t>
  </si>
  <si>
    <t>25 - PANTOPRAZOL 40MG/ML PO LIOF INJ FA C/40MG</t>
  </si>
  <si>
    <t>26210103149182000155550040000164301141756666</t>
  </si>
  <si>
    <t>36.377.805/0001-04</t>
  </si>
  <si>
    <t>J A MATERIAL MEDICO E HOSPITALAR LTDA</t>
  </si>
  <si>
    <t>26210136377805000104550010000003121100340957</t>
  </si>
  <si>
    <t>2606408 - GRAVATÁ - PE</t>
  </si>
  <si>
    <t>14159 - DETERGENTE ENZIMATICO V E NEUTRO C/ A 1 L</t>
  </si>
  <si>
    <t>26210108674752000140550010000960841827158029</t>
  </si>
  <si>
    <t>8 3599 - CLORETO DE POTASSIO 191MG/ML C/10ML</t>
  </si>
  <si>
    <t>26210111563145000117550010000862711001722606</t>
  </si>
  <si>
    <t>ROCURONIO BROMETO 10MG/ML C5ML</t>
  </si>
  <si>
    <t>26210109607807000161550010000170631346277135</t>
  </si>
  <si>
    <t xml:space="preserve">10590 - 3727 - SONDA URETRAL Nº 12 ESTERIL </t>
  </si>
  <si>
    <t>26210136377805000104550010000003131100252028</t>
  </si>
  <si>
    <t>20.690.060/0001-90</t>
  </si>
  <si>
    <t>POTENCIAL COMERCIO DE MEDICAMENTOS EIRELI</t>
  </si>
  <si>
    <t>26210120690060000190550010000000681029939390</t>
  </si>
  <si>
    <t>14292 - AVENTAL DESCARTAVEL IMPERMEAVEL NAO ESTERIL MANGA LONGA 50G</t>
  </si>
  <si>
    <t>26210120690060000190550010000000691030018836</t>
  </si>
  <si>
    <t>22.940.455/0001-20</t>
  </si>
  <si>
    <t xml:space="preserve">MOURA E MELO COMERCIO E SERVIÇO LTDA ME </t>
  </si>
  <si>
    <t>26201222940455000120550010000113331827511098</t>
  </si>
  <si>
    <t>14266 - NUTRICAO PARENTERAL</t>
  </si>
  <si>
    <t>MILILITRO</t>
  </si>
  <si>
    <t>26210112420164001048550010000871651100239118</t>
  </si>
  <si>
    <t>26210120690060000190550010000000701030046636</t>
  </si>
  <si>
    <t>26210112882932000194550010001479771422905630</t>
  </si>
  <si>
    <t>9006094 - 3601 - CLORETO DE SODIO 9MG/ML C/ 100 ML</t>
  </si>
  <si>
    <t>FR /C 100 ML</t>
  </si>
  <si>
    <t xml:space="preserve">HPR </t>
  </si>
  <si>
    <t>07.199.135/0001-77</t>
  </si>
  <si>
    <t>HOSPSETE - DIST. MATERIAIS MEDICO HOSPITALARES LTDA</t>
  </si>
  <si>
    <t>26210107199135000177550010000133861000154077</t>
  </si>
  <si>
    <t xml:space="preserve">12775 - 8982 - CANULA DE TRAQUEOSTOMIA Nº 90 </t>
  </si>
  <si>
    <t>26210111563145000117550010000865971001731438</t>
  </si>
  <si>
    <t>9022832 - 3495 - CEFTRIAXONA 1 G</t>
  </si>
  <si>
    <t>PCTE</t>
  </si>
  <si>
    <t>CAIXA</t>
  </si>
  <si>
    <t>BOMB 5L</t>
  </si>
  <si>
    <t>PCT C/100</t>
  </si>
  <si>
    <t>ROLO</t>
  </si>
  <si>
    <t>NÃO TEM</t>
  </si>
  <si>
    <t>COPO C/AGUA 200ML</t>
  </si>
  <si>
    <t xml:space="preserve">CARIMBO </t>
  </si>
  <si>
    <t>CANTONEIRA P/ PRATILEIRA 3 FUROS</t>
  </si>
  <si>
    <t>FECHADURA DE EMBUTIR</t>
  </si>
  <si>
    <t>TUBO P/ ESGOTO 40MM</t>
  </si>
  <si>
    <t>VARA CANO 50MM</t>
  </si>
  <si>
    <t>SELANTE PU P CONSTRUÇÃO</t>
  </si>
  <si>
    <t>VARA DE CANO DE ESGOTO 100MM</t>
  </si>
  <si>
    <t>JOELHO DE 90º DE 25MM</t>
  </si>
  <si>
    <t>LAMPADA DE LED 20W</t>
  </si>
  <si>
    <t>REFLETOR DE 50W BRANCO</t>
  </si>
  <si>
    <t>DISJUNTOR BIFASICO 20A</t>
  </si>
  <si>
    <t>FITA ISOLANTE 20MTX18MM</t>
  </si>
  <si>
    <t>ABRACADEIRA DE NYLON 30CM</t>
  </si>
  <si>
    <t>MARCADOR PERMANENTE AZUL</t>
  </si>
  <si>
    <t>PINCEL VERMELHO P QUADRO BRANCO</t>
  </si>
  <si>
    <t>APAGADOR P QUADRO MAGNETICO</t>
  </si>
  <si>
    <t>MARCAOR PERMANENTE VERMELHO</t>
  </si>
  <si>
    <t>CLIPS NR 4/0 C/50 UNIDADES</t>
  </si>
  <si>
    <t>PINCEL AZUL P QUADRO BRANCO</t>
  </si>
  <si>
    <t>LACRE COM NUMERADO</t>
  </si>
  <si>
    <t>FITA P EMPACOTAMENTO 45X45</t>
  </si>
  <si>
    <t>SAB. LIQ. PEROLADO</t>
  </si>
  <si>
    <t>DISCO SERRA250MM ESQUADREJADEI</t>
  </si>
  <si>
    <t>CANUDO REFRESCO SANFONADO</t>
  </si>
  <si>
    <t>CANETA ESFEROGRAFICA AZUL</t>
  </si>
  <si>
    <t>CANETA ESFEROGRAFICA PRETA</t>
  </si>
  <si>
    <t>CANETA ESFEROGRAFICA VERMELHA</t>
  </si>
  <si>
    <t>LIVRO DE PROTOCOLO CORRESPOND</t>
  </si>
  <si>
    <t>CANETA MARCADORA DE TEXTO AMARE</t>
  </si>
  <si>
    <t>CANETA MARCADORA DE TEXTO VERDE</t>
  </si>
  <si>
    <t>CORRETIVO A BASE DE AGUA</t>
  </si>
  <si>
    <t>SACO PLASTICO TRANSP. FUR P PASTA</t>
  </si>
  <si>
    <t>CANETA MARCADORA TEXTO ROSA</t>
  </si>
  <si>
    <t>GRAMPO P GRAMPEADOR ATE 100 FL</t>
  </si>
  <si>
    <t>MARCADOR PERMANENTE P CD DVD AZU</t>
  </si>
  <si>
    <t>BOBINA ETIQUETA ADESIVA 70X40</t>
  </si>
  <si>
    <t>SACO 50X70 TIPO BOBINA</t>
  </si>
  <si>
    <t>SACO 35X50 TIPO BOBINA</t>
  </si>
  <si>
    <t>PAPEL A4 (RESMA 500FL)</t>
  </si>
  <si>
    <t>PAPEL HIGIENICO 300M</t>
  </si>
  <si>
    <t>SACO HAMPER</t>
  </si>
  <si>
    <t>CONECTOR DO CONJ FILTRO C/A CX VENT</t>
  </si>
  <si>
    <t>PANO MULTI USO PERFEX 300M</t>
  </si>
  <si>
    <t>CAIXA PLASTICAR ORG DE 90L</t>
  </si>
  <si>
    <t>CAIXA PLASTICAR ORG DE 11L</t>
  </si>
  <si>
    <t>LIVRO ATA C 200 FLS</t>
  </si>
  <si>
    <t>PENDRIVER 16GB</t>
  </si>
  <si>
    <t>CLIPS NR 8,0 C/25 UNID</t>
  </si>
  <si>
    <t>REGUA DE 30CM</t>
  </si>
  <si>
    <t>EXTRATOR DE GRAMPO</t>
  </si>
  <si>
    <t>FITA P ROTULADORA 12MMX8MT PRBR</t>
  </si>
  <si>
    <t>PEDRA P VASO SANITARIO ODORIZANTE</t>
  </si>
  <si>
    <t>PURIFICADOR DE AR</t>
  </si>
  <si>
    <t>AGUAS MINERAIS SANTA CLARA S/A</t>
  </si>
  <si>
    <t>10.776.417/0001-02</t>
  </si>
  <si>
    <t>AP CARIMBOS E CHAVES</t>
  </si>
  <si>
    <t>20.525.743/0001-92</t>
  </si>
  <si>
    <t>CASA DAS TINTAS COM DE MAT CONSTRU</t>
  </si>
  <si>
    <t>08.104.986/0001-51</t>
  </si>
  <si>
    <t>COMERCIAL ELETRICA PJ LTDA</t>
  </si>
  <si>
    <t>57.158.057/0007-26</t>
  </si>
  <si>
    <t>CSL MATERIAL DE HIGIENE E PAPELARIA</t>
  </si>
  <si>
    <t>33.7433179/0001-26</t>
  </si>
  <si>
    <t>ESPERANÇA NORDESTE LTDA</t>
  </si>
  <si>
    <t>03.666.136/0001-23</t>
  </si>
  <si>
    <t>D G MAX COMERCIO E SERVIÇO LTDA</t>
  </si>
  <si>
    <t>38.010.578/0001-00</t>
  </si>
  <si>
    <t>FRANCRIS LIVRARIA E PAPELARIA LTDA ME</t>
  </si>
  <si>
    <t>24.348.443/0001-36</t>
  </si>
  <si>
    <t>L F DOS SANTOS GRAFICA</t>
  </si>
  <si>
    <t>29.447.408/0001-98</t>
  </si>
  <si>
    <t>IDEAL DESCARTAVEL EIRELI ME</t>
  </si>
  <si>
    <t>19.414.619/0001-70</t>
  </si>
  <si>
    <t xml:space="preserve">MAXXISUPRI COMERCIO DE SANEANTES </t>
  </si>
  <si>
    <t>31.329.180/0001-83</t>
  </si>
  <si>
    <t>MAX LIMPEZA LTDA EPP</t>
  </si>
  <si>
    <t>08.848.709/0001-53</t>
  </si>
  <si>
    <t>MARCOS JOSE DINIZ BARBOSA LTDA</t>
  </si>
  <si>
    <t>38.429.751/0001-09</t>
  </si>
  <si>
    <t>NORDESTE MEDICAL REP. IMP. E EXP</t>
  </si>
  <si>
    <t>20.782.880/0001-02</t>
  </si>
  <si>
    <t>R DE LIMA COSTA COM E REP DE MATER</t>
  </si>
  <si>
    <t>17.141.866/0001-15</t>
  </si>
  <si>
    <t>RAFAEL DE SOUZA RIBEIRO</t>
  </si>
  <si>
    <t>37.711.089/0001-04</t>
  </si>
  <si>
    <t>VGC ALVES  COMERCIO E SERVIÇOS</t>
  </si>
  <si>
    <t>11.101.202/0001-46</t>
  </si>
  <si>
    <t xml:space="preserve">2610707 - PAULISTA </t>
  </si>
  <si>
    <t>2614501 - SURUBIM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</si>
</sst>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0" formatCode="* #,##0.00\ ;\-* #,##0.00\ ;* \-#\ ;@\ "/>
    <numFmt numFmtId="188" formatCode="_-[$R$-416]\ * #,##0.00_-;\-[$R$-416]\ * #,##0.00_-;_-[$R$-416]\ * &quot;-&quot;??_-;_-@_-"/>
    <numFmt numFmtId="189" formatCode="_-&quot;R$ &quot;* #,##0.00_-;&quot;-R$ &quot;* #,##0.00_-;_-&quot;R$ &quot;* \-??_-;_-@_-"/>
  </numFmts>
  <fonts count="4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51"/>
        <bgColor indexed="13"/>
      </patternFill>
    </fill>
    <fill>
      <patternFill patternType="solid">
        <fgColor rgb="FFFFC000"/>
        <bgColor indexed="31"/>
      </patternFill>
    </fill>
  </fills>
  <borders count="22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4">
    <xf numFmtId="0" fontId="0" fillId="0" borderId="0"/>
    <xf numFmtId="189" fontId="3" fillId="0" borderId="0" applyBorder="0" applyProtection="0"/>
    <xf numFmtId="0" fontId="3" fillId="0" borderId="0"/>
    <xf numFmtId="170" fontId="2" fillId="0" borderId="0" applyFill="0" applyBorder="0" applyAlignment="0" applyProtection="0"/>
  </cellStyleXfs>
  <cellXfs count="92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4" xfId="0" applyFill="1" applyBorder="1"/>
    <xf numFmtId="0" fontId="0" fillId="3" borderId="2" xfId="0" applyFill="1" applyBorder="1"/>
    <xf numFmtId="14" fontId="0" fillId="3" borderId="2" xfId="0" applyNumberFormat="1" applyFill="1" applyBorder="1"/>
    <xf numFmtId="170" fontId="0" fillId="3" borderId="2" xfId="3" applyFont="1" applyFill="1" applyBorder="1" applyAlignment="1" applyProtection="1"/>
    <xf numFmtId="170" fontId="0" fillId="3" borderId="3" xfId="3" applyFont="1" applyFill="1" applyBorder="1" applyAlignment="1" applyProtection="1"/>
    <xf numFmtId="0" fontId="0" fillId="2" borderId="4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/>
    <xf numFmtId="0" fontId="0" fillId="0" borderId="5" xfId="0" applyFill="1" applyBorder="1"/>
    <xf numFmtId="0" fontId="0" fillId="0" borderId="5" xfId="0" applyFill="1" applyBorder="1" applyAlignment="1"/>
    <xf numFmtId="0" fontId="0" fillId="0" borderId="5" xfId="0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4" fontId="1" fillId="3" borderId="8" xfId="0" applyNumberFormat="1" applyFont="1" applyFill="1" applyBorder="1" applyAlignment="1">
      <alignment horizontal="center" vertical="center" wrapText="1"/>
    </xf>
    <xf numFmtId="170" fontId="1" fillId="3" borderId="8" xfId="3" applyFont="1" applyFill="1" applyBorder="1" applyAlignment="1" applyProtection="1">
      <alignment horizontal="center" vertical="center"/>
    </xf>
    <xf numFmtId="170" fontId="1" fillId="3" borderId="11" xfId="3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4" borderId="0" xfId="0" applyNumberForma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5" borderId="12" xfId="0" applyFont="1" applyFill="1" applyBorder="1" applyAlignment="1">
      <alignment vertical="center"/>
    </xf>
    <xf numFmtId="0" fontId="0" fillId="5" borderId="13" xfId="0" applyFont="1" applyFill="1" applyBorder="1" applyAlignment="1">
      <alignment vertical="center"/>
    </xf>
    <xf numFmtId="0" fontId="0" fillId="5" borderId="2" xfId="0" applyFont="1" applyFill="1" applyBorder="1" applyAlignment="1">
      <alignment vertical="center"/>
    </xf>
    <xf numFmtId="0" fontId="0" fillId="5" borderId="14" xfId="0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0" fillId="6" borderId="12" xfId="0" applyFont="1" applyFill="1" applyBorder="1" applyAlignment="1">
      <alignment vertical="center"/>
    </xf>
    <xf numFmtId="0" fontId="0" fillId="6" borderId="13" xfId="0" applyFont="1" applyFill="1" applyBorder="1" applyAlignment="1">
      <alignment vertical="center"/>
    </xf>
    <xf numFmtId="0" fontId="0" fillId="6" borderId="2" xfId="0" applyFont="1" applyFill="1" applyBorder="1" applyAlignment="1">
      <alignment vertical="center"/>
    </xf>
    <xf numFmtId="0" fontId="0" fillId="6" borderId="14" xfId="0" applyFont="1" applyFill="1" applyBorder="1" applyAlignment="1">
      <alignment vertical="center"/>
    </xf>
    <xf numFmtId="0" fontId="0" fillId="6" borderId="8" xfId="0" applyFont="1" applyFill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0" fillId="2" borderId="12" xfId="0" applyFont="1" applyFill="1" applyBorder="1" applyAlignment="1">
      <alignment vertical="center"/>
    </xf>
    <xf numFmtId="0" fontId="0" fillId="2" borderId="13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14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4" fontId="0" fillId="0" borderId="0" xfId="0" applyNumberFormat="1"/>
    <xf numFmtId="0" fontId="0" fillId="0" borderId="5" xfId="0" applyFill="1" applyBorder="1" applyAlignment="1">
      <alignment horizontal="left"/>
    </xf>
    <xf numFmtId="0" fontId="0" fillId="7" borderId="15" xfId="0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14" fontId="0" fillId="3" borderId="2" xfId="0" applyNumberFormat="1" applyFill="1" applyBorder="1" applyAlignment="1">
      <alignment horizontal="center"/>
    </xf>
    <xf numFmtId="14" fontId="0" fillId="3" borderId="14" xfId="0" applyNumberFormat="1" applyFont="1" applyFill="1" applyBorder="1" applyAlignment="1">
      <alignment horizontal="center"/>
    </xf>
    <xf numFmtId="14" fontId="0" fillId="0" borderId="5" xfId="0" applyNumberFormat="1" applyFill="1" applyBorder="1"/>
    <xf numFmtId="14" fontId="1" fillId="3" borderId="6" xfId="0" applyNumberFormat="1" applyFont="1" applyFill="1" applyBorder="1" applyAlignment="1">
      <alignment horizontal="center"/>
    </xf>
    <xf numFmtId="14" fontId="1" fillId="3" borderId="9" xfId="0" applyNumberFormat="1" applyFont="1" applyFill="1" applyBorder="1" applyAlignment="1">
      <alignment horizontal="center" vertical="center" wrapText="1"/>
    </xf>
    <xf numFmtId="14" fontId="0" fillId="3" borderId="14" xfId="0" applyNumberFormat="1" applyFill="1" applyBorder="1"/>
    <xf numFmtId="3" fontId="1" fillId="2" borderId="10" xfId="0" applyNumberFormat="1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7" borderId="17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9" fontId="0" fillId="3" borderId="3" xfId="3" applyNumberFormat="1" applyFont="1" applyFill="1" applyBorder="1" applyAlignment="1" applyProtection="1">
      <alignment horizontal="center"/>
    </xf>
    <xf numFmtId="0" fontId="0" fillId="3" borderId="18" xfId="3" applyNumberFormat="1" applyFont="1" applyFill="1" applyBorder="1" applyAlignment="1" applyProtection="1">
      <alignment horizontal="center"/>
    </xf>
    <xf numFmtId="170" fontId="0" fillId="3" borderId="16" xfId="3" applyFont="1" applyFill="1" applyBorder="1" applyAlignment="1" applyProtection="1">
      <alignment horizontal="center"/>
    </xf>
    <xf numFmtId="0" fontId="0" fillId="7" borderId="15" xfId="0" applyFill="1" applyBorder="1" applyAlignment="1">
      <alignment horizontal="center"/>
    </xf>
    <xf numFmtId="0" fontId="0" fillId="8" borderId="17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7" borderId="2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70" fontId="0" fillId="3" borderId="2" xfId="3" applyFont="1" applyFill="1" applyBorder="1" applyAlignment="1" applyProtection="1">
      <alignment horizontal="center"/>
    </xf>
    <xf numFmtId="14" fontId="0" fillId="3" borderId="14" xfId="0" applyNumberForma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0" fillId="3" borderId="18" xfId="3" applyNumberFormat="1" applyFont="1" applyFill="1" applyBorder="1" applyAlignment="1" applyProtection="1">
      <alignment horizontal="center"/>
    </xf>
    <xf numFmtId="1" fontId="0" fillId="2" borderId="2" xfId="0" applyNumberFormat="1" applyFont="1" applyFill="1" applyBorder="1" applyAlignment="1">
      <alignment horizontal="center"/>
    </xf>
    <xf numFmtId="3" fontId="0" fillId="2" borderId="2" xfId="0" applyNumberFormat="1" applyFont="1" applyFill="1" applyBorder="1" applyAlignment="1">
      <alignment horizontal="center"/>
    </xf>
    <xf numFmtId="188" fontId="0" fillId="0" borderId="5" xfId="0" applyNumberFormat="1" applyFill="1" applyBorder="1" applyAlignment="1"/>
    <xf numFmtId="188" fontId="0" fillId="2" borderId="6" xfId="0" applyNumberFormat="1" applyFill="1" applyBorder="1" applyAlignment="1">
      <alignment horizontal="center"/>
    </xf>
    <xf numFmtId="188" fontId="1" fillId="2" borderId="8" xfId="3" applyNumberFormat="1" applyFont="1" applyFill="1" applyBorder="1" applyAlignment="1" applyProtection="1">
      <alignment horizontal="center" vertical="center"/>
    </xf>
    <xf numFmtId="188" fontId="1" fillId="2" borderId="9" xfId="3" applyNumberFormat="1" applyFont="1" applyFill="1" applyBorder="1" applyAlignment="1" applyProtection="1">
      <alignment horizontal="center" vertical="center"/>
    </xf>
    <xf numFmtId="188" fontId="1" fillId="2" borderId="10" xfId="0" applyNumberFormat="1" applyFont="1" applyFill="1" applyBorder="1" applyAlignment="1">
      <alignment horizontal="center" vertical="center"/>
    </xf>
    <xf numFmtId="188" fontId="0" fillId="2" borderId="14" xfId="3" applyNumberFormat="1" applyFont="1" applyFill="1" applyBorder="1" applyAlignment="1" applyProtection="1"/>
    <xf numFmtId="188" fontId="0" fillId="2" borderId="2" xfId="3" applyNumberFormat="1" applyFont="1" applyFill="1" applyBorder="1" applyAlignment="1" applyProtection="1"/>
    <xf numFmtId="188" fontId="0" fillId="0" borderId="0" xfId="0" applyNumberForma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</cellXfs>
  <cellStyles count="4">
    <cellStyle name="Moeda 2" xfId="1"/>
    <cellStyle name="Normal" xfId="0" builtinId="0"/>
    <cellStyle name="Normal 2" xfId="2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D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2756"/>
  <sheetViews>
    <sheetView tabSelected="1" topLeftCell="L1" zoomScale="75" zoomScaleNormal="75" workbookViewId="0">
      <pane ySplit="3" topLeftCell="A4" activePane="bottomLeft" state="frozen"/>
      <selection activeCell="I1" sqref="I1"/>
      <selection pane="bottomLeft" activeCell="N106" sqref="N106"/>
    </sheetView>
  </sheetViews>
  <sheetFormatPr defaultRowHeight="15" customHeight="1" x14ac:dyDescent="0.25"/>
  <cols>
    <col min="1" max="1" width="10.85546875" style="51" customWidth="1"/>
    <col min="2" max="2" width="16.85546875" style="1" customWidth="1"/>
    <col min="3" max="3" width="26.85546875" style="2" customWidth="1"/>
    <col min="4" max="4" width="68" style="2" customWidth="1"/>
    <col min="5" max="5" width="13.5703125" style="3" customWidth="1"/>
    <col min="6" max="6" width="12.85546875" style="4" customWidth="1"/>
    <col min="7" max="7" width="13.28515625" style="5" customWidth="1"/>
    <col min="8" max="8" width="16.42578125" style="52" customWidth="1"/>
    <col min="9" max="9" width="16.7109375" style="53" customWidth="1"/>
    <col min="10" max="10" width="14" style="6" bestFit="1" customWidth="1"/>
    <col min="11" max="11" width="30.5703125" style="7" customWidth="1"/>
    <col min="12" max="12" width="71" style="8" customWidth="1"/>
    <col min="13" max="13" width="37.5703125" style="8" customWidth="1"/>
    <col min="14" max="14" width="19.140625" style="58" bestFit="1" customWidth="1"/>
    <col min="15" max="15" width="102.5703125" style="9" customWidth="1"/>
    <col min="16" max="16" width="31.7109375" style="10" customWidth="1"/>
    <col min="17" max="17" width="11.42578125" style="11" customWidth="1"/>
    <col min="18" max="18" width="25.28515625" style="86" customWidth="1"/>
    <col min="19" max="19" width="16" style="85" customWidth="1"/>
    <col min="20" max="20" width="15.5703125" bestFit="1" customWidth="1"/>
    <col min="22" max="22" width="31.85546875" customWidth="1"/>
    <col min="23" max="23" width="18.28515625" customWidth="1"/>
  </cols>
  <sheetData>
    <row r="1" spans="1:20" ht="12.75" customHeight="1" thickBot="1" x14ac:dyDescent="0.3">
      <c r="A1" s="50"/>
      <c r="B1" s="12"/>
      <c r="C1" s="12"/>
      <c r="D1" s="12"/>
      <c r="E1" s="12"/>
      <c r="F1" s="12"/>
      <c r="G1" s="12"/>
      <c r="H1" s="14"/>
      <c r="I1" s="14"/>
      <c r="J1" s="12"/>
      <c r="K1" s="12"/>
      <c r="L1" s="12"/>
      <c r="M1" s="12"/>
      <c r="N1" s="55"/>
      <c r="O1" s="13"/>
      <c r="P1" s="14"/>
      <c r="Q1" s="13"/>
      <c r="R1" s="80"/>
      <c r="S1" s="80"/>
    </row>
    <row r="2" spans="1:20" ht="15.75" customHeight="1" thickBot="1" x14ac:dyDescent="0.3">
      <c r="A2" s="70" t="s">
        <v>0</v>
      </c>
      <c r="B2" s="15" t="s">
        <v>1</v>
      </c>
      <c r="C2" s="15"/>
      <c r="D2" s="15"/>
      <c r="E2" s="15"/>
      <c r="F2" s="16" t="s">
        <v>2</v>
      </c>
      <c r="G2" s="16"/>
      <c r="H2" s="16"/>
      <c r="I2" s="16"/>
      <c r="J2" s="16"/>
      <c r="K2" s="16"/>
      <c r="L2" s="16"/>
      <c r="M2" s="16"/>
      <c r="N2" s="56"/>
      <c r="O2" s="17"/>
      <c r="P2" s="17"/>
      <c r="Q2" s="17"/>
      <c r="R2" s="81"/>
      <c r="S2" s="81"/>
      <c r="T2" s="71"/>
    </row>
    <row r="3" spans="1:20" s="26" customFormat="1" ht="26.85" customHeight="1" thickBot="1" x14ac:dyDescent="0.3">
      <c r="A3" s="72"/>
      <c r="B3" s="18" t="s">
        <v>3</v>
      </c>
      <c r="C3" s="19" t="s">
        <v>4</v>
      </c>
      <c r="D3" s="19" t="s">
        <v>5</v>
      </c>
      <c r="E3" s="20" t="s">
        <v>6</v>
      </c>
      <c r="F3" s="21" t="s">
        <v>7</v>
      </c>
      <c r="G3" s="22" t="s">
        <v>3</v>
      </c>
      <c r="H3" s="22" t="s">
        <v>8</v>
      </c>
      <c r="I3" s="23" t="s">
        <v>9</v>
      </c>
      <c r="J3" s="23" t="s">
        <v>10</v>
      </c>
      <c r="K3" s="24" t="s">
        <v>11</v>
      </c>
      <c r="L3" s="25" t="s">
        <v>12</v>
      </c>
      <c r="M3" s="25" t="s">
        <v>13</v>
      </c>
      <c r="N3" s="57" t="s">
        <v>14</v>
      </c>
      <c r="O3" s="76" t="s">
        <v>15</v>
      </c>
      <c r="P3" s="19" t="s">
        <v>0</v>
      </c>
      <c r="Q3" s="19" t="s">
        <v>16</v>
      </c>
      <c r="R3" s="82" t="s">
        <v>17</v>
      </c>
      <c r="S3" s="83" t="s">
        <v>11</v>
      </c>
    </row>
    <row r="4" spans="1:20" ht="12.75" customHeight="1" thickBot="1" x14ac:dyDescent="0.3">
      <c r="A4" s="61" t="s">
        <v>41</v>
      </c>
      <c r="B4" s="60">
        <v>1</v>
      </c>
      <c r="C4" s="62" t="s">
        <v>42</v>
      </c>
      <c r="D4" s="10" t="s">
        <v>43</v>
      </c>
      <c r="E4" s="63" t="s">
        <v>44</v>
      </c>
      <c r="F4" s="64">
        <v>5102</v>
      </c>
      <c r="G4" s="52">
        <v>1</v>
      </c>
      <c r="H4" s="52">
        <v>85634</v>
      </c>
      <c r="I4" s="53">
        <v>44204</v>
      </c>
      <c r="J4" s="53">
        <v>44204</v>
      </c>
      <c r="K4" s="67">
        <v>130560.9</v>
      </c>
      <c r="L4" s="65" t="s">
        <v>45</v>
      </c>
      <c r="M4" s="66" t="s">
        <v>46</v>
      </c>
      <c r="N4" s="54" t="s">
        <v>47</v>
      </c>
      <c r="O4" s="27" t="s">
        <v>48</v>
      </c>
      <c r="P4" s="27" t="s">
        <v>52</v>
      </c>
      <c r="Q4" s="27">
        <v>70</v>
      </c>
      <c r="R4" s="84">
        <v>19.05</v>
      </c>
      <c r="S4" s="84">
        <f>R4*Q4</f>
        <v>1333.5</v>
      </c>
      <c r="T4" s="71" t="b">
        <f>K4=T7</f>
        <v>1</v>
      </c>
    </row>
    <row r="5" spans="1:20" ht="12.75" customHeight="1" thickBot="1" x14ac:dyDescent="0.3">
      <c r="A5" s="61"/>
      <c r="B5" s="60"/>
      <c r="C5" s="62"/>
      <c r="D5" s="10"/>
      <c r="E5" s="63"/>
      <c r="F5" s="64"/>
      <c r="G5" s="52"/>
      <c r="J5" s="53"/>
      <c r="K5" s="67"/>
      <c r="L5" s="65"/>
      <c r="M5" s="77"/>
      <c r="N5" s="54"/>
      <c r="O5" s="27" t="s">
        <v>49</v>
      </c>
      <c r="P5" s="27" t="s">
        <v>53</v>
      </c>
      <c r="Q5" s="27">
        <v>7000</v>
      </c>
      <c r="R5" s="84">
        <v>5.4</v>
      </c>
      <c r="S5" s="84">
        <f t="shared" ref="S5:S68" si="0">R5*Q5</f>
        <v>37800</v>
      </c>
      <c r="T5" s="71"/>
    </row>
    <row r="6" spans="1:20" ht="15.75" customHeight="1" thickBot="1" x14ac:dyDescent="0.3">
      <c r="A6" s="61"/>
      <c r="B6" s="60"/>
      <c r="C6" s="62"/>
      <c r="D6" s="10"/>
      <c r="E6" s="63"/>
      <c r="F6" s="64"/>
      <c r="G6" s="52"/>
      <c r="J6" s="53"/>
      <c r="K6" s="67"/>
      <c r="L6" s="65"/>
      <c r="M6" s="66"/>
      <c r="N6" s="54"/>
      <c r="O6" s="27" t="s">
        <v>50</v>
      </c>
      <c r="P6" s="27" t="s">
        <v>54</v>
      </c>
      <c r="Q6" s="27">
        <v>2000</v>
      </c>
      <c r="R6" s="84">
        <v>21.33</v>
      </c>
      <c r="S6" s="84">
        <f t="shared" si="0"/>
        <v>42660</v>
      </c>
      <c r="T6" s="71"/>
    </row>
    <row r="7" spans="1:20" ht="15.75" customHeight="1" thickBot="1" x14ac:dyDescent="0.3">
      <c r="A7" s="68"/>
      <c r="B7" s="73"/>
      <c r="C7" s="10"/>
      <c r="D7" s="10"/>
      <c r="E7" s="63"/>
      <c r="F7" s="64"/>
      <c r="G7" s="52"/>
      <c r="J7" s="53"/>
      <c r="K7" s="74"/>
      <c r="L7" s="65"/>
      <c r="M7" s="66"/>
      <c r="N7" s="75"/>
      <c r="O7" s="27" t="s">
        <v>51</v>
      </c>
      <c r="P7" s="27" t="s">
        <v>55</v>
      </c>
      <c r="Q7" s="27">
        <v>3300</v>
      </c>
      <c r="R7" s="84">
        <v>14.778</v>
      </c>
      <c r="S7" s="84">
        <f t="shared" si="0"/>
        <v>48767.4</v>
      </c>
      <c r="T7" s="87">
        <f>SUM(S4:S7)</f>
        <v>130560.9</v>
      </c>
    </row>
    <row r="8" spans="1:20" ht="15.75" customHeight="1" thickBot="1" x14ac:dyDescent="0.3">
      <c r="A8" s="68" t="s">
        <v>41</v>
      </c>
      <c r="B8" s="73">
        <v>1</v>
      </c>
      <c r="C8" s="10" t="s">
        <v>56</v>
      </c>
      <c r="D8" s="10" t="s">
        <v>57</v>
      </c>
      <c r="E8" s="63" t="s">
        <v>44</v>
      </c>
      <c r="F8" s="64">
        <v>5102</v>
      </c>
      <c r="G8" s="52">
        <v>1</v>
      </c>
      <c r="H8" s="52">
        <v>39780</v>
      </c>
      <c r="I8" s="53">
        <v>44207</v>
      </c>
      <c r="J8" s="53">
        <v>44207</v>
      </c>
      <c r="K8" s="74">
        <v>2911.65</v>
      </c>
      <c r="L8" s="65" t="s">
        <v>58</v>
      </c>
      <c r="M8" s="66" t="s">
        <v>46</v>
      </c>
      <c r="N8" s="75" t="s">
        <v>47</v>
      </c>
      <c r="O8" s="27" t="s">
        <v>59</v>
      </c>
      <c r="P8" s="27" t="s">
        <v>61</v>
      </c>
      <c r="Q8" s="27">
        <v>200</v>
      </c>
      <c r="R8" s="84">
        <v>0.77</v>
      </c>
      <c r="S8" s="84">
        <f t="shared" si="0"/>
        <v>154</v>
      </c>
      <c r="T8" s="71" t="b">
        <f>K8=T9</f>
        <v>1</v>
      </c>
    </row>
    <row r="9" spans="1:20" ht="15.75" customHeight="1" thickBot="1" x14ac:dyDescent="0.3">
      <c r="A9" s="61"/>
      <c r="B9" s="60"/>
      <c r="C9" s="62"/>
      <c r="D9" s="10"/>
      <c r="E9" s="63"/>
      <c r="F9" s="64"/>
      <c r="G9" s="52"/>
      <c r="J9" s="53"/>
      <c r="K9" s="67"/>
      <c r="L9" s="65"/>
      <c r="M9" s="66"/>
      <c r="N9" s="54"/>
      <c r="O9" s="27" t="s">
        <v>60</v>
      </c>
      <c r="P9" s="27" t="s">
        <v>61</v>
      </c>
      <c r="Q9" s="27">
        <v>700</v>
      </c>
      <c r="R9" s="84">
        <v>3.9394999999999998</v>
      </c>
      <c r="S9" s="84">
        <f t="shared" si="0"/>
        <v>2757.6499999999996</v>
      </c>
      <c r="T9" s="87">
        <f>SUM(S8:S9)</f>
        <v>2911.6499999999996</v>
      </c>
    </row>
    <row r="10" spans="1:20" ht="15.75" customHeight="1" thickBot="1" x14ac:dyDescent="0.3">
      <c r="A10" s="61" t="s">
        <v>41</v>
      </c>
      <c r="B10" s="60">
        <v>1</v>
      </c>
      <c r="C10" s="62" t="s">
        <v>62</v>
      </c>
      <c r="D10" s="10" t="s">
        <v>63</v>
      </c>
      <c r="E10" s="63" t="s">
        <v>44</v>
      </c>
      <c r="F10" s="64">
        <v>5102</v>
      </c>
      <c r="G10" s="52">
        <v>1</v>
      </c>
      <c r="H10" s="52">
        <v>939</v>
      </c>
      <c r="I10" s="53">
        <v>44204</v>
      </c>
      <c r="J10" s="53">
        <v>44207</v>
      </c>
      <c r="K10" s="67">
        <v>14750</v>
      </c>
      <c r="L10" s="65" t="s">
        <v>64</v>
      </c>
      <c r="M10" s="66" t="s">
        <v>46</v>
      </c>
      <c r="N10" s="54" t="s">
        <v>47</v>
      </c>
      <c r="O10" s="27" t="s">
        <v>65</v>
      </c>
      <c r="P10" s="27" t="s">
        <v>61</v>
      </c>
      <c r="Q10" s="27">
        <v>250</v>
      </c>
      <c r="R10" s="84">
        <v>59</v>
      </c>
      <c r="S10" s="84">
        <f t="shared" si="0"/>
        <v>14750</v>
      </c>
      <c r="T10" s="71" t="b">
        <f>K10=S10</f>
        <v>1</v>
      </c>
    </row>
    <row r="11" spans="1:20" ht="15.75" customHeight="1" thickBot="1" x14ac:dyDescent="0.3">
      <c r="A11" s="61" t="s">
        <v>41</v>
      </c>
      <c r="B11" s="60">
        <v>1</v>
      </c>
      <c r="C11" s="62" t="s">
        <v>66</v>
      </c>
      <c r="D11" s="10" t="s">
        <v>67</v>
      </c>
      <c r="E11" s="63" t="s">
        <v>44</v>
      </c>
      <c r="F11" s="64">
        <v>5102</v>
      </c>
      <c r="G11" s="52">
        <v>1</v>
      </c>
      <c r="H11" s="52">
        <v>95603</v>
      </c>
      <c r="I11" s="53">
        <v>44204</v>
      </c>
      <c r="J11" s="53">
        <v>44207</v>
      </c>
      <c r="K11" s="67">
        <v>12003.24</v>
      </c>
      <c r="L11" s="65" t="s">
        <v>68</v>
      </c>
      <c r="M11" s="66" t="s">
        <v>46</v>
      </c>
      <c r="N11" s="54" t="s">
        <v>47</v>
      </c>
      <c r="O11" s="27" t="s">
        <v>69</v>
      </c>
      <c r="P11" s="27" t="s">
        <v>73</v>
      </c>
      <c r="Q11" s="27">
        <v>600</v>
      </c>
      <c r="R11" s="84">
        <v>1.4399</v>
      </c>
      <c r="S11" s="84">
        <f t="shared" si="0"/>
        <v>863.93999999999994</v>
      </c>
      <c r="T11" s="71"/>
    </row>
    <row r="12" spans="1:20" ht="15.75" customHeight="1" thickBot="1" x14ac:dyDescent="0.3">
      <c r="M12" s="66"/>
      <c r="O12" s="27" t="s">
        <v>70</v>
      </c>
      <c r="P12" s="27" t="s">
        <v>74</v>
      </c>
      <c r="Q12" s="59">
        <v>960</v>
      </c>
      <c r="R12" s="84">
        <v>8.7099999999999997E-2</v>
      </c>
      <c r="S12" s="84">
        <f t="shared" si="0"/>
        <v>83.616</v>
      </c>
      <c r="T12" s="71"/>
    </row>
    <row r="13" spans="1:20" s="28" customFormat="1" ht="15.75" customHeight="1" thickBot="1" x14ac:dyDescent="0.3">
      <c r="A13" s="61"/>
      <c r="B13" s="60"/>
      <c r="C13" s="62"/>
      <c r="D13" s="10"/>
      <c r="E13" s="63"/>
      <c r="F13" s="64"/>
      <c r="G13" s="52"/>
      <c r="H13" s="52"/>
      <c r="I13" s="53"/>
      <c r="J13" s="53"/>
      <c r="K13" s="67"/>
      <c r="L13" s="65"/>
      <c r="M13" s="66"/>
      <c r="N13" s="54"/>
      <c r="O13" s="27" t="s">
        <v>71</v>
      </c>
      <c r="P13" s="27" t="s">
        <v>75</v>
      </c>
      <c r="Q13" s="27">
        <v>350</v>
      </c>
      <c r="R13" s="84">
        <v>31.425899999999999</v>
      </c>
      <c r="S13" s="84">
        <f t="shared" si="0"/>
        <v>10999.064999999999</v>
      </c>
      <c r="T13" s="71"/>
    </row>
    <row r="14" spans="1:20" s="28" customFormat="1" ht="15.75" customHeight="1" thickBot="1" x14ac:dyDescent="0.3">
      <c r="A14" s="69"/>
      <c r="B14" s="60"/>
      <c r="C14" s="62"/>
      <c r="D14" s="10"/>
      <c r="E14" s="63"/>
      <c r="F14" s="64"/>
      <c r="G14" s="52"/>
      <c r="H14" s="52"/>
      <c r="I14" s="53"/>
      <c r="J14" s="53"/>
      <c r="K14" s="67"/>
      <c r="L14" s="65"/>
      <c r="M14" s="66"/>
      <c r="N14" s="54"/>
      <c r="O14" s="27" t="s">
        <v>72</v>
      </c>
      <c r="P14" s="27" t="s">
        <v>76</v>
      </c>
      <c r="Q14" s="27">
        <v>300</v>
      </c>
      <c r="R14" s="84">
        <v>0.18870000000000001</v>
      </c>
      <c r="S14" s="84">
        <f t="shared" si="0"/>
        <v>56.61</v>
      </c>
      <c r="T14" s="87">
        <f>SUM(S11:S14)</f>
        <v>12003.231</v>
      </c>
    </row>
    <row r="15" spans="1:20" ht="15.75" customHeight="1" thickBot="1" x14ac:dyDescent="0.3">
      <c r="A15" s="61" t="s">
        <v>41</v>
      </c>
      <c r="B15" s="60">
        <v>1</v>
      </c>
      <c r="C15" s="62" t="s">
        <v>66</v>
      </c>
      <c r="D15" s="10" t="s">
        <v>67</v>
      </c>
      <c r="E15" s="63" t="s">
        <v>44</v>
      </c>
      <c r="F15" s="64">
        <v>5102</v>
      </c>
      <c r="G15" s="52">
        <v>1</v>
      </c>
      <c r="H15" s="52">
        <v>3316</v>
      </c>
      <c r="I15" s="53">
        <v>44204</v>
      </c>
      <c r="J15" s="53">
        <v>44207</v>
      </c>
      <c r="K15" s="67">
        <v>2018.52</v>
      </c>
      <c r="L15" s="65" t="s">
        <v>77</v>
      </c>
      <c r="M15" s="66" t="s">
        <v>46</v>
      </c>
      <c r="N15" s="54" t="s">
        <v>47</v>
      </c>
      <c r="O15" s="27" t="s">
        <v>78</v>
      </c>
      <c r="P15" s="27" t="s">
        <v>61</v>
      </c>
      <c r="Q15" s="27">
        <v>504</v>
      </c>
      <c r="R15" s="84">
        <v>4.0049999999999999</v>
      </c>
      <c r="S15" s="84">
        <f t="shared" si="0"/>
        <v>2018.52</v>
      </c>
      <c r="T15" s="71" t="b">
        <f t="shared" ref="T15:T71" si="1">K15=S15</f>
        <v>1</v>
      </c>
    </row>
    <row r="16" spans="1:20" ht="15.75" customHeight="1" thickBot="1" x14ac:dyDescent="0.3">
      <c r="A16" s="61" t="s">
        <v>41</v>
      </c>
      <c r="B16" s="60">
        <v>1</v>
      </c>
      <c r="C16" s="62" t="s">
        <v>79</v>
      </c>
      <c r="D16" s="10" t="s">
        <v>80</v>
      </c>
      <c r="E16" s="63" t="s">
        <v>44</v>
      </c>
      <c r="F16" s="64">
        <v>5102</v>
      </c>
      <c r="G16" s="52">
        <v>1</v>
      </c>
      <c r="H16" s="52">
        <v>2863</v>
      </c>
      <c r="I16" s="53">
        <v>44204</v>
      </c>
      <c r="J16" s="53">
        <v>44207</v>
      </c>
      <c r="K16" s="67">
        <v>3366</v>
      </c>
      <c r="L16" s="65" t="s">
        <v>81</v>
      </c>
      <c r="M16" s="66" t="s">
        <v>82</v>
      </c>
      <c r="N16" s="54" t="s">
        <v>47</v>
      </c>
      <c r="O16" s="27" t="s">
        <v>83</v>
      </c>
      <c r="P16" s="27" t="s">
        <v>84</v>
      </c>
      <c r="Q16" s="27">
        <v>900</v>
      </c>
      <c r="R16" s="84">
        <v>3.74</v>
      </c>
      <c r="S16" s="84">
        <f t="shared" si="0"/>
        <v>3366</v>
      </c>
      <c r="T16" s="71" t="b">
        <f t="shared" si="1"/>
        <v>1</v>
      </c>
    </row>
    <row r="17" spans="1:20" ht="15.75" customHeight="1" thickBot="1" x14ac:dyDescent="0.3">
      <c r="A17" s="61" t="s">
        <v>41</v>
      </c>
      <c r="B17" s="60">
        <v>1</v>
      </c>
      <c r="C17" s="62" t="s">
        <v>85</v>
      </c>
      <c r="D17" s="10" t="s">
        <v>86</v>
      </c>
      <c r="E17" s="63" t="s">
        <v>44</v>
      </c>
      <c r="F17" s="64">
        <v>5102</v>
      </c>
      <c r="G17" s="52">
        <v>1</v>
      </c>
      <c r="H17" s="52">
        <v>78921</v>
      </c>
      <c r="I17" s="53">
        <v>44204</v>
      </c>
      <c r="J17" s="53">
        <v>44207</v>
      </c>
      <c r="K17" s="67">
        <v>1611.6</v>
      </c>
      <c r="L17" s="65" t="s">
        <v>87</v>
      </c>
      <c r="M17" s="66" t="s">
        <v>82</v>
      </c>
      <c r="N17" s="54" t="s">
        <v>47</v>
      </c>
      <c r="O17" s="27" t="s">
        <v>88</v>
      </c>
      <c r="P17" s="27" t="s">
        <v>89</v>
      </c>
      <c r="Q17" s="27">
        <v>60</v>
      </c>
      <c r="R17" s="84">
        <v>26.86</v>
      </c>
      <c r="S17" s="84">
        <f t="shared" si="0"/>
        <v>1611.6</v>
      </c>
      <c r="T17" s="71" t="b">
        <f t="shared" si="1"/>
        <v>1</v>
      </c>
    </row>
    <row r="18" spans="1:20" ht="15.75" customHeight="1" thickBot="1" x14ac:dyDescent="0.3">
      <c r="A18" s="61" t="s">
        <v>41</v>
      </c>
      <c r="B18" s="60">
        <v>1</v>
      </c>
      <c r="C18" s="62" t="s">
        <v>90</v>
      </c>
      <c r="D18" s="10" t="s">
        <v>91</v>
      </c>
      <c r="E18" s="63" t="s">
        <v>44</v>
      </c>
      <c r="F18" s="64">
        <v>5102</v>
      </c>
      <c r="G18" s="52">
        <v>1</v>
      </c>
      <c r="H18" s="52">
        <v>62429</v>
      </c>
      <c r="I18" s="53">
        <v>44204</v>
      </c>
      <c r="J18" s="53">
        <v>44207</v>
      </c>
      <c r="K18" s="67">
        <v>7371.2</v>
      </c>
      <c r="L18" s="65" t="s">
        <v>92</v>
      </c>
      <c r="M18" s="66" t="s">
        <v>93</v>
      </c>
      <c r="N18" s="54" t="s">
        <v>47</v>
      </c>
      <c r="O18" s="27" t="s">
        <v>94</v>
      </c>
      <c r="P18" s="27" t="s">
        <v>61</v>
      </c>
      <c r="Q18" s="27">
        <v>4000</v>
      </c>
      <c r="R18" s="84">
        <v>0.99280000000000002</v>
      </c>
      <c r="S18" s="84">
        <f t="shared" si="0"/>
        <v>3971.2000000000003</v>
      </c>
      <c r="T18" s="71" t="b">
        <f>K18=T19</f>
        <v>1</v>
      </c>
    </row>
    <row r="19" spans="1:20" ht="15.75" customHeight="1" thickBot="1" x14ac:dyDescent="0.3">
      <c r="A19" s="61"/>
      <c r="B19" s="60"/>
      <c r="C19" s="62"/>
      <c r="D19" s="10"/>
      <c r="E19" s="63"/>
      <c r="F19" s="64"/>
      <c r="G19" s="52"/>
      <c r="J19" s="53"/>
      <c r="K19" s="67"/>
      <c r="L19" s="65"/>
      <c r="M19" s="66"/>
      <c r="N19" s="54"/>
      <c r="O19" s="27" t="s">
        <v>95</v>
      </c>
      <c r="P19" s="27" t="s">
        <v>61</v>
      </c>
      <c r="Q19" s="27">
        <v>25000</v>
      </c>
      <c r="R19" s="84">
        <v>0.13600000000000001</v>
      </c>
      <c r="S19" s="84">
        <f t="shared" si="0"/>
        <v>3400.0000000000005</v>
      </c>
      <c r="T19" s="87">
        <f>SUM(S18:S19)</f>
        <v>7371.2000000000007</v>
      </c>
    </row>
    <row r="20" spans="1:20" ht="15.75" customHeight="1" thickBot="1" x14ac:dyDescent="0.3">
      <c r="A20" s="61" t="s">
        <v>41</v>
      </c>
      <c r="B20" s="60">
        <v>1</v>
      </c>
      <c r="C20" s="62" t="s">
        <v>96</v>
      </c>
      <c r="D20" s="10" t="s">
        <v>97</v>
      </c>
      <c r="E20" s="63" t="s">
        <v>44</v>
      </c>
      <c r="F20" s="64">
        <v>5102</v>
      </c>
      <c r="G20" s="52">
        <v>1</v>
      </c>
      <c r="H20" s="52">
        <v>10256</v>
      </c>
      <c r="I20" s="53">
        <v>44207</v>
      </c>
      <c r="J20" s="53">
        <v>44207</v>
      </c>
      <c r="K20" s="67">
        <v>4660</v>
      </c>
      <c r="L20" s="65" t="s">
        <v>98</v>
      </c>
      <c r="M20" s="66" t="s">
        <v>46</v>
      </c>
      <c r="N20" s="54" t="s">
        <v>47</v>
      </c>
      <c r="O20" s="27" t="s">
        <v>99</v>
      </c>
      <c r="P20" s="27" t="s">
        <v>61</v>
      </c>
      <c r="Q20" s="27">
        <v>100</v>
      </c>
      <c r="R20" s="84">
        <v>43</v>
      </c>
      <c r="S20" s="84">
        <f t="shared" si="0"/>
        <v>4300</v>
      </c>
      <c r="T20" s="71" t="b">
        <f>K20=T21</f>
        <v>1</v>
      </c>
    </row>
    <row r="21" spans="1:20" ht="15.75" customHeight="1" thickBot="1" x14ac:dyDescent="0.3">
      <c r="A21" s="61"/>
      <c r="B21" s="60"/>
      <c r="C21" s="62"/>
      <c r="D21" s="10"/>
      <c r="E21" s="63"/>
      <c r="F21" s="64"/>
      <c r="G21" s="52"/>
      <c r="J21" s="53"/>
      <c r="K21" s="67"/>
      <c r="L21" s="65"/>
      <c r="M21" s="66"/>
      <c r="N21" s="54"/>
      <c r="O21" s="27" t="s">
        <v>100</v>
      </c>
      <c r="P21" s="27" t="s">
        <v>61</v>
      </c>
      <c r="Q21" s="27">
        <v>750</v>
      </c>
      <c r="R21" s="84">
        <v>0.48</v>
      </c>
      <c r="S21" s="84">
        <f t="shared" si="0"/>
        <v>360</v>
      </c>
      <c r="T21" s="87">
        <f>SUM(S20:S21)</f>
        <v>4660</v>
      </c>
    </row>
    <row r="22" spans="1:20" ht="15.75" customHeight="1" thickBot="1" x14ac:dyDescent="0.3">
      <c r="A22" s="61" t="s">
        <v>41</v>
      </c>
      <c r="B22" s="60">
        <v>1</v>
      </c>
      <c r="C22" s="62" t="s">
        <v>101</v>
      </c>
      <c r="D22" s="10" t="s">
        <v>102</v>
      </c>
      <c r="E22" s="63" t="s">
        <v>44</v>
      </c>
      <c r="F22" s="64">
        <v>5102</v>
      </c>
      <c r="G22" s="52">
        <v>1</v>
      </c>
      <c r="H22" s="52">
        <v>5229</v>
      </c>
      <c r="I22" s="53">
        <v>44204</v>
      </c>
      <c r="J22" s="53">
        <v>44204</v>
      </c>
      <c r="K22" s="67">
        <v>360</v>
      </c>
      <c r="L22" s="65" t="s">
        <v>103</v>
      </c>
      <c r="M22" s="66" t="s">
        <v>46</v>
      </c>
      <c r="N22" s="54" t="s">
        <v>47</v>
      </c>
      <c r="O22" s="27" t="s">
        <v>104</v>
      </c>
      <c r="P22" s="27" t="s">
        <v>61</v>
      </c>
      <c r="Q22" s="27">
        <v>288</v>
      </c>
      <c r="R22" s="84">
        <v>1.25</v>
      </c>
      <c r="S22" s="84">
        <f t="shared" si="0"/>
        <v>360</v>
      </c>
      <c r="T22" s="71" t="b">
        <f t="shared" si="1"/>
        <v>1</v>
      </c>
    </row>
    <row r="23" spans="1:20" ht="15.75" customHeight="1" thickBot="1" x14ac:dyDescent="0.3">
      <c r="A23" s="61" t="s">
        <v>41</v>
      </c>
      <c r="B23" s="60">
        <v>1</v>
      </c>
      <c r="C23" s="62" t="s">
        <v>105</v>
      </c>
      <c r="D23" s="10" t="s">
        <v>106</v>
      </c>
      <c r="E23" s="63" t="s">
        <v>44</v>
      </c>
      <c r="F23" s="64">
        <v>5102</v>
      </c>
      <c r="G23" s="52">
        <v>1</v>
      </c>
      <c r="H23" s="52">
        <v>5400</v>
      </c>
      <c r="I23" s="53">
        <v>44204</v>
      </c>
      <c r="J23" s="53">
        <v>44207</v>
      </c>
      <c r="K23" s="67">
        <v>13380</v>
      </c>
      <c r="L23" s="65" t="s">
        <v>107</v>
      </c>
      <c r="M23" s="66" t="s">
        <v>46</v>
      </c>
      <c r="N23" s="54" t="s">
        <v>47</v>
      </c>
      <c r="O23" s="27" t="s">
        <v>108</v>
      </c>
      <c r="P23" s="27" t="s">
        <v>61</v>
      </c>
      <c r="Q23" s="27">
        <v>200</v>
      </c>
      <c r="R23" s="84">
        <v>66.900000000000006</v>
      </c>
      <c r="S23" s="84">
        <f t="shared" si="0"/>
        <v>13380.000000000002</v>
      </c>
      <c r="T23" s="71" t="b">
        <f t="shared" si="1"/>
        <v>1</v>
      </c>
    </row>
    <row r="24" spans="1:20" ht="15.75" customHeight="1" thickBot="1" x14ac:dyDescent="0.3">
      <c r="A24" s="61" t="s">
        <v>41</v>
      </c>
      <c r="B24" s="60">
        <v>1</v>
      </c>
      <c r="C24" s="62" t="s">
        <v>109</v>
      </c>
      <c r="D24" s="10" t="s">
        <v>110</v>
      </c>
      <c r="E24" s="63" t="s">
        <v>44</v>
      </c>
      <c r="F24" s="64">
        <v>5102</v>
      </c>
      <c r="G24" s="52">
        <v>1</v>
      </c>
      <c r="H24" s="52">
        <v>17036</v>
      </c>
      <c r="I24" s="53">
        <v>44207</v>
      </c>
      <c r="J24" s="53">
        <v>44208</v>
      </c>
      <c r="K24" s="67">
        <v>362.4</v>
      </c>
      <c r="L24" s="65" t="s">
        <v>111</v>
      </c>
      <c r="M24" s="66" t="s">
        <v>46</v>
      </c>
      <c r="N24" s="54" t="s">
        <v>47</v>
      </c>
      <c r="O24" s="27" t="s">
        <v>112</v>
      </c>
      <c r="P24" s="27" t="s">
        <v>113</v>
      </c>
      <c r="Q24" s="27">
        <v>80</v>
      </c>
      <c r="R24" s="84">
        <v>4.53</v>
      </c>
      <c r="S24" s="84">
        <f t="shared" si="0"/>
        <v>362.40000000000003</v>
      </c>
      <c r="T24" s="71" t="b">
        <f t="shared" si="1"/>
        <v>1</v>
      </c>
    </row>
    <row r="25" spans="1:20" ht="15.75" customHeight="1" thickBot="1" x14ac:dyDescent="0.3">
      <c r="A25" s="61" t="s">
        <v>41</v>
      </c>
      <c r="B25" s="60">
        <v>1</v>
      </c>
      <c r="C25" s="62" t="s">
        <v>114</v>
      </c>
      <c r="D25" s="10" t="s">
        <v>115</v>
      </c>
      <c r="E25" s="63" t="s">
        <v>44</v>
      </c>
      <c r="F25" s="64">
        <v>5102</v>
      </c>
      <c r="G25" s="52">
        <v>1</v>
      </c>
      <c r="H25" s="52">
        <v>86648</v>
      </c>
      <c r="I25" s="53">
        <v>44204</v>
      </c>
      <c r="J25" s="53">
        <v>44208</v>
      </c>
      <c r="K25" s="67">
        <v>4117</v>
      </c>
      <c r="L25" s="65" t="s">
        <v>116</v>
      </c>
      <c r="M25" s="66" t="s">
        <v>117</v>
      </c>
      <c r="N25" s="54" t="s">
        <v>47</v>
      </c>
      <c r="O25" s="27" t="s">
        <v>118</v>
      </c>
      <c r="P25" s="27" t="s">
        <v>61</v>
      </c>
      <c r="Q25" s="27">
        <v>2300</v>
      </c>
      <c r="R25" s="84">
        <v>1.79</v>
      </c>
      <c r="S25" s="84">
        <f t="shared" si="0"/>
        <v>4117</v>
      </c>
      <c r="T25" s="71" t="b">
        <f t="shared" si="1"/>
        <v>1</v>
      </c>
    </row>
    <row r="26" spans="1:20" ht="15.75" customHeight="1" thickBot="1" x14ac:dyDescent="0.3">
      <c r="A26" s="61" t="s">
        <v>41</v>
      </c>
      <c r="B26" s="60">
        <v>1</v>
      </c>
      <c r="C26" s="62" t="s">
        <v>119</v>
      </c>
      <c r="D26" s="10" t="s">
        <v>120</v>
      </c>
      <c r="E26" s="63" t="s">
        <v>44</v>
      </c>
      <c r="F26" s="64">
        <v>5102</v>
      </c>
      <c r="G26" s="52">
        <v>1</v>
      </c>
      <c r="H26" s="52">
        <v>17814</v>
      </c>
      <c r="I26" s="53">
        <v>44208</v>
      </c>
      <c r="J26" s="53">
        <v>44209</v>
      </c>
      <c r="K26" s="67">
        <v>3666</v>
      </c>
      <c r="L26" s="65" t="s">
        <v>121</v>
      </c>
      <c r="M26" s="66" t="s">
        <v>46</v>
      </c>
      <c r="N26" s="54" t="s">
        <v>47</v>
      </c>
      <c r="O26" s="27" t="s">
        <v>122</v>
      </c>
      <c r="P26" s="27" t="s">
        <v>61</v>
      </c>
      <c r="Q26" s="27">
        <v>1560</v>
      </c>
      <c r="R26" s="84">
        <v>2.35</v>
      </c>
      <c r="S26" s="84">
        <f t="shared" si="0"/>
        <v>3666</v>
      </c>
      <c r="T26" s="71" t="b">
        <f t="shared" si="1"/>
        <v>1</v>
      </c>
    </row>
    <row r="27" spans="1:20" ht="15.75" customHeight="1" thickBot="1" x14ac:dyDescent="0.3">
      <c r="A27" s="61" t="s">
        <v>41</v>
      </c>
      <c r="B27" s="60">
        <v>1</v>
      </c>
      <c r="C27" s="62" t="s">
        <v>123</v>
      </c>
      <c r="D27" s="10" t="s">
        <v>124</v>
      </c>
      <c r="E27" s="63" t="s">
        <v>44</v>
      </c>
      <c r="F27" s="64">
        <v>5102</v>
      </c>
      <c r="G27" s="52">
        <v>1</v>
      </c>
      <c r="H27" s="52">
        <v>6533</v>
      </c>
      <c r="I27" s="53">
        <v>44209</v>
      </c>
      <c r="J27" s="53">
        <v>44209</v>
      </c>
      <c r="K27" s="67">
        <v>498</v>
      </c>
      <c r="L27" s="65" t="s">
        <v>125</v>
      </c>
      <c r="M27" s="66" t="s">
        <v>126</v>
      </c>
      <c r="N27" s="54" t="s">
        <v>47</v>
      </c>
      <c r="O27" s="27" t="s">
        <v>127</v>
      </c>
      <c r="P27" s="27" t="s">
        <v>61</v>
      </c>
      <c r="Q27" s="27">
        <v>20</v>
      </c>
      <c r="R27" s="84">
        <v>24.9</v>
      </c>
      <c r="S27" s="84">
        <f t="shared" si="0"/>
        <v>498</v>
      </c>
      <c r="T27" s="71" t="b">
        <f t="shared" si="1"/>
        <v>1</v>
      </c>
    </row>
    <row r="28" spans="1:20" ht="15.75" customHeight="1" thickBot="1" x14ac:dyDescent="0.3">
      <c r="A28" s="61" t="s">
        <v>41</v>
      </c>
      <c r="B28" s="60">
        <v>1</v>
      </c>
      <c r="C28" s="62" t="s">
        <v>128</v>
      </c>
      <c r="D28" s="10" t="s">
        <v>129</v>
      </c>
      <c r="E28" s="63" t="s">
        <v>44</v>
      </c>
      <c r="F28" s="64">
        <v>5102</v>
      </c>
      <c r="G28" s="52">
        <v>1</v>
      </c>
      <c r="H28" s="52">
        <v>3082</v>
      </c>
      <c r="I28" s="53">
        <v>44208</v>
      </c>
      <c r="J28" s="53">
        <v>44210</v>
      </c>
      <c r="K28" s="67">
        <v>1833.3</v>
      </c>
      <c r="L28" s="65" t="s">
        <v>130</v>
      </c>
      <c r="M28" s="66" t="s">
        <v>46</v>
      </c>
      <c r="N28" s="54" t="s">
        <v>47</v>
      </c>
      <c r="O28" s="27" t="s">
        <v>131</v>
      </c>
      <c r="P28" s="27" t="s">
        <v>61</v>
      </c>
      <c r="Q28" s="27">
        <v>378</v>
      </c>
      <c r="R28" s="84">
        <v>4.8499999999999996</v>
      </c>
      <c r="S28" s="84">
        <f t="shared" si="0"/>
        <v>1833.3</v>
      </c>
      <c r="T28" s="71" t="b">
        <f t="shared" si="1"/>
        <v>1</v>
      </c>
    </row>
    <row r="29" spans="1:20" ht="15.75" customHeight="1" thickBot="1" x14ac:dyDescent="0.3">
      <c r="A29" s="61" t="s">
        <v>41</v>
      </c>
      <c r="B29" s="60">
        <v>1</v>
      </c>
      <c r="C29" s="62" t="s">
        <v>132</v>
      </c>
      <c r="D29" s="10" t="s">
        <v>133</v>
      </c>
      <c r="E29" s="63" t="s">
        <v>44</v>
      </c>
      <c r="F29" s="64">
        <v>5403</v>
      </c>
      <c r="G29" s="52">
        <v>1</v>
      </c>
      <c r="H29" s="52">
        <v>328009</v>
      </c>
      <c r="I29" s="53">
        <v>44207</v>
      </c>
      <c r="J29" s="53">
        <v>44208</v>
      </c>
      <c r="K29" s="67">
        <v>198244.96</v>
      </c>
      <c r="L29" s="65" t="s">
        <v>134</v>
      </c>
      <c r="M29" s="66" t="s">
        <v>46</v>
      </c>
      <c r="N29" s="54" t="s">
        <v>47</v>
      </c>
      <c r="O29" s="27" t="s">
        <v>135</v>
      </c>
      <c r="P29" s="27" t="s">
        <v>140</v>
      </c>
      <c r="Q29" s="27">
        <v>5000</v>
      </c>
      <c r="R29" s="84">
        <v>15</v>
      </c>
      <c r="S29" s="84">
        <f t="shared" si="0"/>
        <v>75000</v>
      </c>
      <c r="T29" s="71" t="b">
        <f>K29=T33</f>
        <v>1</v>
      </c>
    </row>
    <row r="30" spans="1:20" ht="15.75" customHeight="1" thickBot="1" x14ac:dyDescent="0.3">
      <c r="A30" s="61"/>
      <c r="B30" s="60"/>
      <c r="C30" s="62"/>
      <c r="D30" s="10"/>
      <c r="E30" s="63"/>
      <c r="F30" s="64"/>
      <c r="G30" s="52"/>
      <c r="J30" s="53"/>
      <c r="K30" s="67"/>
      <c r="L30" s="65"/>
      <c r="M30" s="66"/>
      <c r="N30" s="54"/>
      <c r="O30" s="27" t="s">
        <v>136</v>
      </c>
      <c r="P30" s="27" t="s">
        <v>141</v>
      </c>
      <c r="Q30" s="27">
        <v>4300</v>
      </c>
      <c r="R30" s="84">
        <v>19.8</v>
      </c>
      <c r="S30" s="84">
        <f t="shared" si="0"/>
        <v>85140</v>
      </c>
      <c r="T30" s="71"/>
    </row>
    <row r="31" spans="1:20" ht="15.75" customHeight="1" thickBot="1" x14ac:dyDescent="0.3">
      <c r="A31" s="61"/>
      <c r="B31" s="60"/>
      <c r="C31" s="62"/>
      <c r="D31" s="10"/>
      <c r="E31" s="63"/>
      <c r="F31" s="64"/>
      <c r="G31" s="52"/>
      <c r="J31" s="53"/>
      <c r="K31" s="67"/>
      <c r="L31" s="65"/>
      <c r="M31" s="66"/>
      <c r="N31" s="54"/>
      <c r="O31" s="27" t="s">
        <v>137</v>
      </c>
      <c r="P31" s="27" t="s">
        <v>142</v>
      </c>
      <c r="Q31" s="27">
        <v>300</v>
      </c>
      <c r="R31" s="84">
        <v>0.64</v>
      </c>
      <c r="S31" s="84">
        <f t="shared" si="0"/>
        <v>192</v>
      </c>
      <c r="T31" s="71"/>
    </row>
    <row r="32" spans="1:20" ht="15.75" customHeight="1" thickBot="1" x14ac:dyDescent="0.3">
      <c r="A32" s="61"/>
      <c r="B32" s="60"/>
      <c r="C32" s="62"/>
      <c r="D32" s="10"/>
      <c r="E32" s="63"/>
      <c r="F32" s="64"/>
      <c r="G32" s="52"/>
      <c r="J32" s="53"/>
      <c r="K32" s="67"/>
      <c r="L32" s="65"/>
      <c r="M32" s="66"/>
      <c r="N32" s="54"/>
      <c r="O32" s="27" t="s">
        <v>138</v>
      </c>
      <c r="P32" s="27" t="s">
        <v>143</v>
      </c>
      <c r="Q32" s="27">
        <v>36</v>
      </c>
      <c r="R32" s="84">
        <v>5.36</v>
      </c>
      <c r="S32" s="84">
        <f t="shared" si="0"/>
        <v>192.96</v>
      </c>
      <c r="T32" s="71"/>
    </row>
    <row r="33" spans="1:22" ht="15.75" customHeight="1" thickBot="1" x14ac:dyDescent="0.3">
      <c r="A33" s="61"/>
      <c r="B33" s="60"/>
      <c r="C33" s="62"/>
      <c r="D33" s="10"/>
      <c r="E33" s="63"/>
      <c r="F33" s="64"/>
      <c r="G33" s="52"/>
      <c r="J33" s="53"/>
      <c r="K33" s="67"/>
      <c r="L33" s="65"/>
      <c r="M33" s="66"/>
      <c r="N33" s="54"/>
      <c r="O33" s="27" t="s">
        <v>139</v>
      </c>
      <c r="P33" s="27" t="s">
        <v>144</v>
      </c>
      <c r="Q33" s="27">
        <v>4600</v>
      </c>
      <c r="R33" s="84">
        <v>8.1999999999999993</v>
      </c>
      <c r="S33" s="84">
        <f t="shared" si="0"/>
        <v>37720</v>
      </c>
      <c r="T33" s="87">
        <f>SUM(S29:S33)</f>
        <v>198244.96</v>
      </c>
    </row>
    <row r="34" spans="1:22" ht="15.75" customHeight="1" thickBot="1" x14ac:dyDescent="0.3">
      <c r="A34" s="61" t="s">
        <v>41</v>
      </c>
      <c r="B34" s="60">
        <v>1</v>
      </c>
      <c r="C34" s="62" t="s">
        <v>145</v>
      </c>
      <c r="D34" s="10" t="s">
        <v>146</v>
      </c>
      <c r="E34" s="63" t="s">
        <v>44</v>
      </c>
      <c r="F34" s="64">
        <v>5405</v>
      </c>
      <c r="G34" s="52">
        <v>1</v>
      </c>
      <c r="H34" s="52">
        <v>115034</v>
      </c>
      <c r="I34" s="53">
        <v>44209</v>
      </c>
      <c r="J34" s="53">
        <v>44209</v>
      </c>
      <c r="K34" s="67">
        <v>167832</v>
      </c>
      <c r="L34" s="65" t="s">
        <v>147</v>
      </c>
      <c r="M34" s="66" t="s">
        <v>46</v>
      </c>
      <c r="N34" s="54" t="s">
        <v>47</v>
      </c>
      <c r="O34" s="27" t="s">
        <v>148</v>
      </c>
      <c r="P34" s="27" t="s">
        <v>149</v>
      </c>
      <c r="Q34" s="27">
        <v>3996</v>
      </c>
      <c r="R34" s="84">
        <v>42</v>
      </c>
      <c r="S34" s="84">
        <f t="shared" si="0"/>
        <v>167832</v>
      </c>
      <c r="T34" s="71" t="b">
        <f t="shared" si="1"/>
        <v>1</v>
      </c>
    </row>
    <row r="35" spans="1:22" ht="15.75" customHeight="1" thickBot="1" x14ac:dyDescent="0.3">
      <c r="A35" s="61" t="s">
        <v>41</v>
      </c>
      <c r="B35" s="60">
        <v>1</v>
      </c>
      <c r="C35" s="62" t="s">
        <v>150</v>
      </c>
      <c r="D35" s="10" t="s">
        <v>151</v>
      </c>
      <c r="E35" s="63" t="s">
        <v>44</v>
      </c>
      <c r="F35" s="64">
        <v>5102</v>
      </c>
      <c r="G35" s="52">
        <v>1</v>
      </c>
      <c r="H35" s="52">
        <v>518763</v>
      </c>
      <c r="I35" s="53">
        <v>44207</v>
      </c>
      <c r="J35" s="53">
        <v>44210</v>
      </c>
      <c r="K35" s="67">
        <v>1231.7</v>
      </c>
      <c r="L35" s="65" t="s">
        <v>152</v>
      </c>
      <c r="M35" s="66" t="s">
        <v>46</v>
      </c>
      <c r="N35" s="54" t="s">
        <v>47</v>
      </c>
      <c r="O35" s="27" t="s">
        <v>153</v>
      </c>
      <c r="P35" s="27" t="s">
        <v>61</v>
      </c>
      <c r="Q35" s="27">
        <v>30</v>
      </c>
      <c r="R35" s="84">
        <v>29.75</v>
      </c>
      <c r="S35" s="84">
        <f t="shared" si="0"/>
        <v>892.5</v>
      </c>
      <c r="T35" s="71" t="b">
        <f>K35=T37</f>
        <v>1</v>
      </c>
    </row>
    <row r="36" spans="1:22" ht="15.75" customHeight="1" thickBot="1" x14ac:dyDescent="0.3">
      <c r="A36" s="61"/>
      <c r="B36" s="60"/>
      <c r="C36" s="62"/>
      <c r="D36" s="10"/>
      <c r="E36" s="63"/>
      <c r="F36" s="64"/>
      <c r="G36" s="52"/>
      <c r="J36" s="53"/>
      <c r="K36" s="67"/>
      <c r="L36" s="65"/>
      <c r="M36" s="66"/>
      <c r="N36" s="54"/>
      <c r="O36" s="27" t="s">
        <v>154</v>
      </c>
      <c r="P36" s="27" t="s">
        <v>156</v>
      </c>
      <c r="Q36" s="27">
        <v>4</v>
      </c>
      <c r="R36" s="84">
        <v>60.6</v>
      </c>
      <c r="S36" s="84">
        <f t="shared" si="0"/>
        <v>242.4</v>
      </c>
      <c r="T36" s="71"/>
    </row>
    <row r="37" spans="1:22" ht="15.75" customHeight="1" thickBot="1" x14ac:dyDescent="0.3">
      <c r="A37" s="61"/>
      <c r="B37" s="60"/>
      <c r="C37" s="62"/>
      <c r="D37" s="10"/>
      <c r="E37" s="63"/>
      <c r="F37" s="64"/>
      <c r="G37" s="52"/>
      <c r="J37" s="53"/>
      <c r="K37" s="67"/>
      <c r="L37" s="65"/>
      <c r="M37" s="66"/>
      <c r="N37" s="54"/>
      <c r="O37" s="27" t="s">
        <v>155</v>
      </c>
      <c r="P37" s="27" t="s">
        <v>61</v>
      </c>
      <c r="Q37" s="27">
        <v>20</v>
      </c>
      <c r="R37" s="84">
        <v>4.84</v>
      </c>
      <c r="S37" s="84">
        <f t="shared" si="0"/>
        <v>96.8</v>
      </c>
      <c r="T37" s="87">
        <f>SUM(S35:S37)</f>
        <v>1231.7</v>
      </c>
    </row>
    <row r="38" spans="1:22" ht="15.75" customHeight="1" thickBot="1" x14ac:dyDescent="0.3">
      <c r="A38" s="61" t="s">
        <v>41</v>
      </c>
      <c r="B38" s="60">
        <v>1</v>
      </c>
      <c r="C38" s="62" t="s">
        <v>157</v>
      </c>
      <c r="D38" s="10" t="s">
        <v>158</v>
      </c>
      <c r="E38" s="63" t="s">
        <v>44</v>
      </c>
      <c r="F38" s="64">
        <v>5403</v>
      </c>
      <c r="G38" s="52">
        <v>1</v>
      </c>
      <c r="H38" s="52">
        <v>27204</v>
      </c>
      <c r="I38" s="53">
        <v>44205</v>
      </c>
      <c r="J38" s="53">
        <v>44210</v>
      </c>
      <c r="K38" s="67">
        <v>568.29999999999995</v>
      </c>
      <c r="L38" s="65" t="s">
        <v>159</v>
      </c>
      <c r="M38" s="66" t="s">
        <v>160</v>
      </c>
      <c r="N38" s="54" t="s">
        <v>47</v>
      </c>
      <c r="O38" s="27" t="s">
        <v>161</v>
      </c>
      <c r="P38" s="27" t="s">
        <v>163</v>
      </c>
      <c r="Q38" s="27">
        <v>250</v>
      </c>
      <c r="R38" s="84">
        <v>1.42</v>
      </c>
      <c r="S38" s="84">
        <f t="shared" si="0"/>
        <v>355</v>
      </c>
      <c r="T38" s="71" t="b">
        <f>K38=T39</f>
        <v>1</v>
      </c>
    </row>
    <row r="39" spans="1:22" ht="15.75" customHeight="1" thickBot="1" x14ac:dyDescent="0.3">
      <c r="A39" s="61"/>
      <c r="B39" s="60"/>
      <c r="C39" s="62"/>
      <c r="D39" s="10"/>
      <c r="E39" s="63"/>
      <c r="F39" s="64"/>
      <c r="G39" s="52"/>
      <c r="J39" s="53"/>
      <c r="K39" s="67"/>
      <c r="L39" s="65"/>
      <c r="M39" s="66"/>
      <c r="N39" s="54"/>
      <c r="O39" s="27" t="s">
        <v>162</v>
      </c>
      <c r="P39" s="27" t="s">
        <v>164</v>
      </c>
      <c r="Q39" s="27">
        <v>1000</v>
      </c>
      <c r="R39" s="84">
        <v>0.21329999999999999</v>
      </c>
      <c r="S39" s="84">
        <f t="shared" si="0"/>
        <v>213.29999999999998</v>
      </c>
      <c r="T39" s="87">
        <f>SUM(S38:S39)</f>
        <v>568.29999999999995</v>
      </c>
    </row>
    <row r="40" spans="1:22" ht="15.75" customHeight="1" thickBot="1" x14ac:dyDescent="0.3">
      <c r="A40" s="61" t="s">
        <v>41</v>
      </c>
      <c r="B40" s="60">
        <v>1</v>
      </c>
      <c r="C40" s="62" t="s">
        <v>166</v>
      </c>
      <c r="D40" s="10" t="s">
        <v>167</v>
      </c>
      <c r="E40" s="63" t="s">
        <v>44</v>
      </c>
      <c r="F40" s="64">
        <v>5403</v>
      </c>
      <c r="G40" s="52">
        <v>1</v>
      </c>
      <c r="H40" s="52">
        <v>21476</v>
      </c>
      <c r="I40" s="53">
        <v>44208</v>
      </c>
      <c r="J40" s="53">
        <v>44209</v>
      </c>
      <c r="K40" s="67">
        <v>7031.2</v>
      </c>
      <c r="L40" s="65" t="s">
        <v>168</v>
      </c>
      <c r="M40" s="66" t="s">
        <v>46</v>
      </c>
      <c r="N40" s="54" t="s">
        <v>47</v>
      </c>
      <c r="O40" s="27" t="s">
        <v>169</v>
      </c>
      <c r="P40" s="27" t="s">
        <v>61</v>
      </c>
      <c r="Q40" s="27">
        <v>80</v>
      </c>
      <c r="R40" s="84">
        <v>87.89</v>
      </c>
      <c r="S40" s="84">
        <f t="shared" si="0"/>
        <v>7031.2</v>
      </c>
      <c r="T40" s="71" t="b">
        <f t="shared" si="1"/>
        <v>1</v>
      </c>
    </row>
    <row r="41" spans="1:22" ht="15.75" customHeight="1" thickBot="1" x14ac:dyDescent="0.3">
      <c r="A41" s="61" t="s">
        <v>41</v>
      </c>
      <c r="B41" s="60">
        <v>1</v>
      </c>
      <c r="C41" s="78" t="s">
        <v>170</v>
      </c>
      <c r="D41" s="10" t="s">
        <v>167</v>
      </c>
      <c r="E41" s="63" t="s">
        <v>44</v>
      </c>
      <c r="F41" s="64">
        <v>6108</v>
      </c>
      <c r="G41" s="52">
        <v>1</v>
      </c>
      <c r="H41" s="52">
        <v>3675</v>
      </c>
      <c r="I41" s="53">
        <v>44208</v>
      </c>
      <c r="J41" s="53">
        <v>44209</v>
      </c>
      <c r="K41" s="67">
        <v>2091.6</v>
      </c>
      <c r="L41" s="65" t="s">
        <v>171</v>
      </c>
      <c r="M41" s="66" t="s">
        <v>172</v>
      </c>
      <c r="N41" s="54" t="s">
        <v>47</v>
      </c>
      <c r="O41" s="27" t="s">
        <v>173</v>
      </c>
      <c r="P41" s="27" t="s">
        <v>174</v>
      </c>
      <c r="Q41" s="27">
        <v>120</v>
      </c>
      <c r="R41" s="84">
        <v>17.43</v>
      </c>
      <c r="S41" s="84">
        <f t="shared" si="0"/>
        <v>2091.6</v>
      </c>
      <c r="T41" s="71" t="b">
        <f t="shared" si="1"/>
        <v>1</v>
      </c>
      <c r="V41">
        <v>233711.64</v>
      </c>
    </row>
    <row r="42" spans="1:22" ht="15.75" customHeight="1" thickBot="1" x14ac:dyDescent="0.3">
      <c r="A42" s="61" t="s">
        <v>41</v>
      </c>
      <c r="B42" s="60">
        <v>1</v>
      </c>
      <c r="C42" s="78" t="s">
        <v>175</v>
      </c>
      <c r="D42" s="10" t="s">
        <v>176</v>
      </c>
      <c r="E42" s="63" t="s">
        <v>44</v>
      </c>
      <c r="F42" s="64">
        <v>5102</v>
      </c>
      <c r="G42" s="52">
        <v>1</v>
      </c>
      <c r="H42" s="52">
        <v>147744</v>
      </c>
      <c r="I42" s="53">
        <v>44210</v>
      </c>
      <c r="J42" s="53">
        <v>44210</v>
      </c>
      <c r="K42" s="67">
        <v>3120</v>
      </c>
      <c r="L42" s="65" t="s">
        <v>177</v>
      </c>
      <c r="M42" s="66" t="s">
        <v>46</v>
      </c>
      <c r="N42" s="54" t="s">
        <v>47</v>
      </c>
      <c r="O42" s="27" t="s">
        <v>178</v>
      </c>
      <c r="P42" s="27" t="s">
        <v>61</v>
      </c>
      <c r="Q42" s="27">
        <v>8000</v>
      </c>
      <c r="R42" s="84">
        <v>0.39</v>
      </c>
      <c r="S42" s="84">
        <f t="shared" si="0"/>
        <v>3120</v>
      </c>
      <c r="T42" s="71" t="b">
        <f t="shared" si="1"/>
        <v>1</v>
      </c>
      <c r="V42" s="49">
        <v>234791.65</v>
      </c>
    </row>
    <row r="43" spans="1:22" ht="15.75" customHeight="1" thickBot="1" x14ac:dyDescent="0.3">
      <c r="A43" s="61" t="s">
        <v>41</v>
      </c>
      <c r="B43" s="60">
        <v>1</v>
      </c>
      <c r="C43" s="78" t="s">
        <v>192</v>
      </c>
      <c r="D43" s="10" t="s">
        <v>179</v>
      </c>
      <c r="E43" s="63" t="s">
        <v>44</v>
      </c>
      <c r="F43" s="64">
        <v>5102</v>
      </c>
      <c r="G43" s="52">
        <v>1</v>
      </c>
      <c r="H43" s="52">
        <v>86271</v>
      </c>
      <c r="I43" s="53">
        <v>44209</v>
      </c>
      <c r="J43" s="53">
        <v>44209</v>
      </c>
      <c r="K43" s="67">
        <v>5937.73</v>
      </c>
      <c r="L43" s="65" t="s">
        <v>180</v>
      </c>
      <c r="M43" s="66" t="s">
        <v>82</v>
      </c>
      <c r="N43" s="54" t="s">
        <v>47</v>
      </c>
      <c r="O43" s="27" t="s">
        <v>181</v>
      </c>
      <c r="P43" s="27" t="s">
        <v>61</v>
      </c>
      <c r="Q43" s="27">
        <v>300</v>
      </c>
      <c r="R43" s="84">
        <v>0.53</v>
      </c>
      <c r="S43" s="84">
        <f t="shared" si="0"/>
        <v>159</v>
      </c>
      <c r="T43" s="71" t="b">
        <f>K43=T48</f>
        <v>1</v>
      </c>
    </row>
    <row r="44" spans="1:22" ht="15.75" customHeight="1" thickBot="1" x14ac:dyDescent="0.3">
      <c r="A44" s="61"/>
      <c r="B44" s="60"/>
      <c r="C44" s="78"/>
      <c r="D44" s="10"/>
      <c r="E44" s="63"/>
      <c r="F44" s="64"/>
      <c r="G44" s="52"/>
      <c r="J44" s="53"/>
      <c r="K44" s="67"/>
      <c r="L44" s="65"/>
      <c r="M44" s="66"/>
      <c r="N44" s="54"/>
      <c r="O44" s="27" t="s">
        <v>182</v>
      </c>
      <c r="P44" s="27" t="s">
        <v>187</v>
      </c>
      <c r="Q44" s="27">
        <v>348</v>
      </c>
      <c r="R44" s="84">
        <v>11.7</v>
      </c>
      <c r="S44" s="84">
        <f t="shared" si="0"/>
        <v>4071.6</v>
      </c>
      <c r="T44" s="71"/>
      <c r="V44" s="49">
        <f>V42-V41</f>
        <v>1080.0099999999802</v>
      </c>
    </row>
    <row r="45" spans="1:22" ht="15.75" customHeight="1" thickBot="1" x14ac:dyDescent="0.3">
      <c r="A45" s="61"/>
      <c r="B45" s="60"/>
      <c r="C45" s="78"/>
      <c r="D45" s="10"/>
      <c r="E45" s="63"/>
      <c r="F45" s="64"/>
      <c r="G45" s="52"/>
      <c r="J45" s="53"/>
      <c r="K45" s="67"/>
      <c r="L45" s="65"/>
      <c r="M45" s="66"/>
      <c r="N45" s="54"/>
      <c r="O45" s="27" t="s">
        <v>183</v>
      </c>
      <c r="P45" s="27" t="s">
        <v>61</v>
      </c>
      <c r="Q45" s="27">
        <v>1200</v>
      </c>
      <c r="R45" s="84">
        <v>0.4274</v>
      </c>
      <c r="S45" s="84">
        <f t="shared" si="0"/>
        <v>512.88</v>
      </c>
      <c r="T45" s="71"/>
    </row>
    <row r="46" spans="1:22" ht="15.75" customHeight="1" thickBot="1" x14ac:dyDescent="0.3">
      <c r="A46" s="61"/>
      <c r="B46" s="60"/>
      <c r="C46" s="78"/>
      <c r="D46" s="10"/>
      <c r="E46" s="63"/>
      <c r="F46" s="64"/>
      <c r="G46" s="52"/>
      <c r="J46" s="53"/>
      <c r="K46" s="67"/>
      <c r="L46" s="65"/>
      <c r="M46" s="66"/>
      <c r="N46" s="54"/>
      <c r="O46" s="27" t="s">
        <v>184</v>
      </c>
      <c r="P46" s="27" t="s">
        <v>61</v>
      </c>
      <c r="Q46" s="27">
        <v>48</v>
      </c>
      <c r="R46" s="84">
        <v>6.1</v>
      </c>
      <c r="S46" s="84">
        <f t="shared" si="0"/>
        <v>292.79999999999995</v>
      </c>
      <c r="T46" s="71"/>
    </row>
    <row r="47" spans="1:22" ht="15.75" customHeight="1" thickBot="1" x14ac:dyDescent="0.3">
      <c r="A47" s="61"/>
      <c r="B47" s="60"/>
      <c r="C47" s="78"/>
      <c r="D47" s="10"/>
      <c r="E47" s="63"/>
      <c r="F47" s="64"/>
      <c r="G47" s="52"/>
      <c r="J47" s="53"/>
      <c r="K47" s="67"/>
      <c r="L47" s="65"/>
      <c r="M47" s="66" t="s">
        <v>165</v>
      </c>
      <c r="N47" s="54"/>
      <c r="O47" s="27" t="s">
        <v>185</v>
      </c>
      <c r="P47" s="27" t="s">
        <v>61</v>
      </c>
      <c r="Q47" s="27">
        <v>100</v>
      </c>
      <c r="R47" s="84">
        <v>6.65</v>
      </c>
      <c r="S47" s="84">
        <f t="shared" si="0"/>
        <v>665</v>
      </c>
      <c r="T47" s="71"/>
    </row>
    <row r="48" spans="1:22" ht="15.75" customHeight="1" thickBot="1" x14ac:dyDescent="0.3">
      <c r="A48" s="61"/>
      <c r="B48" s="60"/>
      <c r="C48" s="79"/>
      <c r="D48" s="10"/>
      <c r="E48" s="63"/>
      <c r="F48" s="64"/>
      <c r="G48" s="52"/>
      <c r="J48" s="53"/>
      <c r="K48" s="67"/>
      <c r="L48" s="65"/>
      <c r="M48" s="66"/>
      <c r="N48" s="54"/>
      <c r="O48" s="27" t="s">
        <v>186</v>
      </c>
      <c r="P48" s="27" t="s">
        <v>61</v>
      </c>
      <c r="Q48" s="27">
        <v>500</v>
      </c>
      <c r="R48" s="84">
        <v>0.47289999999999999</v>
      </c>
      <c r="S48" s="84">
        <f t="shared" si="0"/>
        <v>236.45</v>
      </c>
      <c r="T48" s="87">
        <f>SUM(S43:S48)</f>
        <v>5937.7300000000005</v>
      </c>
    </row>
    <row r="49" spans="1:20" ht="15.75" customHeight="1" thickBot="1" x14ac:dyDescent="0.3">
      <c r="A49" s="61" t="s">
        <v>41</v>
      </c>
      <c r="B49" s="60">
        <v>1</v>
      </c>
      <c r="C49" s="62" t="s">
        <v>188</v>
      </c>
      <c r="D49" s="10" t="s">
        <v>189</v>
      </c>
      <c r="E49" s="63" t="s">
        <v>44</v>
      </c>
      <c r="F49" s="64">
        <v>5102</v>
      </c>
      <c r="G49" s="52">
        <v>1</v>
      </c>
      <c r="H49" s="52">
        <v>16407</v>
      </c>
      <c r="I49" s="53">
        <v>44211</v>
      </c>
      <c r="J49" s="53">
        <v>44211</v>
      </c>
      <c r="K49" s="67">
        <v>3815</v>
      </c>
      <c r="L49" s="65" t="s">
        <v>190</v>
      </c>
      <c r="M49" s="66" t="s">
        <v>46</v>
      </c>
      <c r="N49" s="54" t="s">
        <v>47</v>
      </c>
      <c r="O49" s="27" t="s">
        <v>191</v>
      </c>
      <c r="P49" s="27" t="s">
        <v>61</v>
      </c>
      <c r="Q49" s="27">
        <v>35</v>
      </c>
      <c r="R49" s="84">
        <v>109</v>
      </c>
      <c r="S49" s="84">
        <f t="shared" si="0"/>
        <v>3815</v>
      </c>
      <c r="T49" s="71" t="b">
        <f t="shared" si="1"/>
        <v>1</v>
      </c>
    </row>
    <row r="50" spans="1:20" ht="15.75" customHeight="1" thickBot="1" x14ac:dyDescent="0.3">
      <c r="A50" s="61" t="s">
        <v>41</v>
      </c>
      <c r="B50" s="60">
        <v>1</v>
      </c>
      <c r="C50" s="62" t="s">
        <v>192</v>
      </c>
      <c r="D50" s="10" t="s">
        <v>179</v>
      </c>
      <c r="E50" s="63" t="s">
        <v>44</v>
      </c>
      <c r="F50" s="64">
        <v>5102</v>
      </c>
      <c r="G50" s="52">
        <v>1</v>
      </c>
      <c r="H50" s="52">
        <v>86498</v>
      </c>
      <c r="I50" s="53">
        <v>44211</v>
      </c>
      <c r="J50" s="53">
        <v>44211</v>
      </c>
      <c r="K50" s="67">
        <v>3165</v>
      </c>
      <c r="L50" s="65" t="s">
        <v>193</v>
      </c>
      <c r="M50" s="66" t="s">
        <v>82</v>
      </c>
      <c r="N50" s="54" t="s">
        <v>47</v>
      </c>
      <c r="O50" s="27" t="s">
        <v>194</v>
      </c>
      <c r="P50" s="27" t="s">
        <v>195</v>
      </c>
      <c r="Q50" s="27">
        <v>450</v>
      </c>
      <c r="R50" s="84">
        <v>7.0332999999999997</v>
      </c>
      <c r="S50" s="84">
        <v>3165</v>
      </c>
      <c r="T50" s="71" t="b">
        <f t="shared" si="1"/>
        <v>1</v>
      </c>
    </row>
    <row r="51" spans="1:20" ht="15.75" customHeight="1" thickBot="1" x14ac:dyDescent="0.3">
      <c r="A51" s="61" t="s">
        <v>41</v>
      </c>
      <c r="B51" s="60">
        <v>1</v>
      </c>
      <c r="C51" s="62" t="s">
        <v>192</v>
      </c>
      <c r="D51" s="10" t="s">
        <v>179</v>
      </c>
      <c r="E51" s="63" t="s">
        <v>44</v>
      </c>
      <c r="F51" s="64">
        <v>5102</v>
      </c>
      <c r="G51" s="52">
        <v>1</v>
      </c>
      <c r="H51" s="52">
        <v>86506</v>
      </c>
      <c r="I51" s="53">
        <v>44211</v>
      </c>
      <c r="J51" s="53">
        <v>44211</v>
      </c>
      <c r="K51" s="67">
        <v>4942.0200000000004</v>
      </c>
      <c r="L51" s="65" t="s">
        <v>196</v>
      </c>
      <c r="M51" s="66" t="s">
        <v>82</v>
      </c>
      <c r="N51" s="54" t="s">
        <v>47</v>
      </c>
      <c r="O51" s="27" t="s">
        <v>197</v>
      </c>
      <c r="P51" s="27" t="s">
        <v>201</v>
      </c>
      <c r="Q51" s="27">
        <v>200</v>
      </c>
      <c r="R51" s="84">
        <v>1.6640999999999999</v>
      </c>
      <c r="S51" s="84">
        <f t="shared" si="0"/>
        <v>332.82</v>
      </c>
      <c r="T51" s="71" t="b">
        <f>K51=T54</f>
        <v>1</v>
      </c>
    </row>
    <row r="52" spans="1:20" ht="15.75" customHeight="1" thickBot="1" x14ac:dyDescent="0.3">
      <c r="O52" s="27" t="s">
        <v>198</v>
      </c>
      <c r="P52" s="27" t="s">
        <v>202</v>
      </c>
      <c r="Q52" s="27">
        <v>1560</v>
      </c>
      <c r="R52" s="84">
        <v>1.07</v>
      </c>
      <c r="S52" s="84">
        <f t="shared" si="0"/>
        <v>1669.2</v>
      </c>
      <c r="T52" s="71"/>
    </row>
    <row r="53" spans="1:20" ht="15.75" customHeight="1" thickBot="1" x14ac:dyDescent="0.3">
      <c r="A53" s="61"/>
      <c r="B53" s="60"/>
      <c r="C53" s="62"/>
      <c r="D53" s="10"/>
      <c r="E53" s="63"/>
      <c r="F53" s="64"/>
      <c r="G53" s="52"/>
      <c r="J53" s="53"/>
      <c r="K53" s="67"/>
      <c r="L53" s="65"/>
      <c r="M53" s="66"/>
      <c r="N53" s="54"/>
      <c r="O53" s="27" t="s">
        <v>199</v>
      </c>
      <c r="P53" s="27" t="s">
        <v>52</v>
      </c>
      <c r="Q53" s="27">
        <v>800</v>
      </c>
      <c r="R53" s="84">
        <v>2.2999999999999998</v>
      </c>
      <c r="S53" s="84">
        <f t="shared" si="0"/>
        <v>1839.9999999999998</v>
      </c>
      <c r="T53" s="71"/>
    </row>
    <row r="54" spans="1:20" ht="15.75" customHeight="1" thickBot="1" x14ac:dyDescent="0.3">
      <c r="A54" s="61"/>
      <c r="B54" s="60"/>
      <c r="C54" s="62"/>
      <c r="D54" s="10"/>
      <c r="E54" s="63"/>
      <c r="F54" s="64"/>
      <c r="G54" s="52"/>
      <c r="J54" s="53"/>
      <c r="K54" s="67"/>
      <c r="L54" s="65"/>
      <c r="M54" s="66"/>
      <c r="N54" s="54"/>
      <c r="O54" s="27" t="s">
        <v>200</v>
      </c>
      <c r="P54" s="27" t="s">
        <v>203</v>
      </c>
      <c r="Q54" s="27">
        <v>50</v>
      </c>
      <c r="R54" s="84">
        <v>22</v>
      </c>
      <c r="S54" s="84">
        <f t="shared" si="0"/>
        <v>1100</v>
      </c>
      <c r="T54" s="87">
        <f>SUM(S51:S54)</f>
        <v>4942.0199999999995</v>
      </c>
    </row>
    <row r="55" spans="1:20" ht="15.75" customHeight="1" thickBot="1" x14ac:dyDescent="0.3">
      <c r="A55" s="61" t="s">
        <v>41</v>
      </c>
      <c r="B55" s="60">
        <v>1</v>
      </c>
      <c r="C55" s="62" t="s">
        <v>175</v>
      </c>
      <c r="D55" s="10" t="s">
        <v>176</v>
      </c>
      <c r="E55" s="63" t="s">
        <v>44</v>
      </c>
      <c r="F55" s="64">
        <v>5102</v>
      </c>
      <c r="G55" s="52">
        <v>1</v>
      </c>
      <c r="H55" s="52">
        <v>147831</v>
      </c>
      <c r="I55" s="53">
        <v>44215</v>
      </c>
      <c r="J55" s="53">
        <v>44218</v>
      </c>
      <c r="K55" s="67">
        <v>780</v>
      </c>
      <c r="L55" s="65" t="s">
        <v>204</v>
      </c>
      <c r="M55" s="66" t="s">
        <v>46</v>
      </c>
      <c r="N55" s="54" t="s">
        <v>47</v>
      </c>
      <c r="O55" s="27" t="s">
        <v>178</v>
      </c>
      <c r="P55" s="27" t="s">
        <v>61</v>
      </c>
      <c r="Q55" s="27">
        <v>2000</v>
      </c>
      <c r="R55" s="84">
        <v>0.39</v>
      </c>
      <c r="S55" s="84">
        <f t="shared" si="0"/>
        <v>780</v>
      </c>
      <c r="T55" s="71" t="b">
        <f t="shared" si="1"/>
        <v>1</v>
      </c>
    </row>
    <row r="56" spans="1:20" ht="15.75" customHeight="1" thickBot="1" x14ac:dyDescent="0.3">
      <c r="A56" s="61" t="s">
        <v>41</v>
      </c>
      <c r="B56" s="60">
        <v>1</v>
      </c>
      <c r="C56" s="62" t="s">
        <v>205</v>
      </c>
      <c r="D56" s="10" t="s">
        <v>67</v>
      </c>
      <c r="E56" s="63" t="s">
        <v>44</v>
      </c>
      <c r="F56" s="64">
        <v>5102</v>
      </c>
      <c r="G56" s="52">
        <v>1</v>
      </c>
      <c r="H56" s="52">
        <v>3428</v>
      </c>
      <c r="I56" s="53">
        <v>44216</v>
      </c>
      <c r="J56" s="53">
        <v>44217</v>
      </c>
      <c r="K56" s="67">
        <v>8176.5</v>
      </c>
      <c r="L56" s="65" t="s">
        <v>206</v>
      </c>
      <c r="M56" s="66" t="s">
        <v>46</v>
      </c>
      <c r="N56" s="54" t="s">
        <v>47</v>
      </c>
      <c r="O56" s="27" t="s">
        <v>183</v>
      </c>
      <c r="P56" s="27" t="s">
        <v>61</v>
      </c>
      <c r="Q56" s="27">
        <v>15000</v>
      </c>
      <c r="R56" s="84">
        <v>0.54510000000000003</v>
      </c>
      <c r="S56" s="84">
        <f t="shared" si="0"/>
        <v>8176.5</v>
      </c>
      <c r="T56" s="71" t="b">
        <f t="shared" si="1"/>
        <v>1</v>
      </c>
    </row>
    <row r="57" spans="1:20" ht="15.75" customHeight="1" thickBot="1" x14ac:dyDescent="0.3">
      <c r="A57" s="61" t="s">
        <v>41</v>
      </c>
      <c r="B57" s="60">
        <v>1</v>
      </c>
      <c r="C57" s="62" t="s">
        <v>188</v>
      </c>
      <c r="D57" s="10" t="s">
        <v>189</v>
      </c>
      <c r="E57" s="63" t="s">
        <v>44</v>
      </c>
      <c r="F57" s="64">
        <v>5102</v>
      </c>
      <c r="G57" s="52">
        <v>1</v>
      </c>
      <c r="H57" s="52">
        <v>16430</v>
      </c>
      <c r="I57" s="53">
        <v>44216</v>
      </c>
      <c r="J57" s="53">
        <v>44217</v>
      </c>
      <c r="K57" s="67">
        <v>41965</v>
      </c>
      <c r="L57" s="65" t="s">
        <v>210</v>
      </c>
      <c r="M57" s="66" t="s">
        <v>46</v>
      </c>
      <c r="N57" s="54" t="s">
        <v>47</v>
      </c>
      <c r="O57" s="27" t="s">
        <v>191</v>
      </c>
      <c r="P57" s="27" t="s">
        <v>61</v>
      </c>
      <c r="Q57" s="27">
        <v>385</v>
      </c>
      <c r="R57" s="84">
        <v>109</v>
      </c>
      <c r="S57" s="84">
        <f t="shared" si="0"/>
        <v>41965</v>
      </c>
      <c r="T57" s="71" t="b">
        <f t="shared" si="1"/>
        <v>1</v>
      </c>
    </row>
    <row r="58" spans="1:20" ht="15.75" customHeight="1" thickBot="1" x14ac:dyDescent="0.3">
      <c r="A58" s="61" t="s">
        <v>41</v>
      </c>
      <c r="B58" s="60">
        <v>1</v>
      </c>
      <c r="C58" s="62" t="s">
        <v>207</v>
      </c>
      <c r="D58" s="10" t="s">
        <v>167</v>
      </c>
      <c r="E58" s="63" t="s">
        <v>44</v>
      </c>
      <c r="F58" s="64">
        <v>5403</v>
      </c>
      <c r="G58" s="52">
        <v>1</v>
      </c>
      <c r="H58" s="52">
        <v>21650</v>
      </c>
      <c r="I58" s="53">
        <v>44217</v>
      </c>
      <c r="J58" s="53">
        <v>44218</v>
      </c>
      <c r="K58" s="67">
        <v>12127.5</v>
      </c>
      <c r="L58" s="65" t="s">
        <v>208</v>
      </c>
      <c r="M58" s="66" t="s">
        <v>46</v>
      </c>
      <c r="N58" s="54" t="s">
        <v>47</v>
      </c>
      <c r="O58" s="27" t="s">
        <v>209</v>
      </c>
      <c r="P58" s="27" t="s">
        <v>149</v>
      </c>
      <c r="Q58" s="27">
        <v>770</v>
      </c>
      <c r="R58" s="84">
        <v>15.75</v>
      </c>
      <c r="S58" s="84">
        <f t="shared" si="0"/>
        <v>12127.5</v>
      </c>
      <c r="T58" s="71" t="b">
        <f t="shared" si="1"/>
        <v>1</v>
      </c>
    </row>
    <row r="59" spans="1:20" ht="15.75" customHeight="1" thickBot="1" x14ac:dyDescent="0.3">
      <c r="A59" s="61" t="s">
        <v>41</v>
      </c>
      <c r="B59" s="60">
        <v>1</v>
      </c>
      <c r="C59" s="62" t="s">
        <v>211</v>
      </c>
      <c r="D59" s="10" t="s">
        <v>212</v>
      </c>
      <c r="E59" s="63" t="s">
        <v>44</v>
      </c>
      <c r="F59" s="64">
        <v>5102</v>
      </c>
      <c r="G59" s="52">
        <v>1</v>
      </c>
      <c r="H59" s="52">
        <v>312</v>
      </c>
      <c r="I59" s="53">
        <v>44216</v>
      </c>
      <c r="J59" s="53">
        <v>44217</v>
      </c>
      <c r="K59" s="67">
        <v>7080</v>
      </c>
      <c r="L59" s="65" t="s">
        <v>213</v>
      </c>
      <c r="M59" s="66" t="s">
        <v>214</v>
      </c>
      <c r="N59" s="54" t="s">
        <v>47</v>
      </c>
      <c r="O59" s="27" t="s">
        <v>215</v>
      </c>
      <c r="P59" s="27" t="s">
        <v>61</v>
      </c>
      <c r="Q59" s="27">
        <v>60</v>
      </c>
      <c r="R59" s="84">
        <v>118</v>
      </c>
      <c r="S59" s="84">
        <f t="shared" si="0"/>
        <v>7080</v>
      </c>
      <c r="T59" s="71" t="b">
        <f t="shared" si="1"/>
        <v>1</v>
      </c>
    </row>
    <row r="60" spans="1:20" ht="15.75" customHeight="1" thickBot="1" x14ac:dyDescent="0.3">
      <c r="A60" s="61" t="s">
        <v>41</v>
      </c>
      <c r="B60" s="60">
        <v>1</v>
      </c>
      <c r="C60" s="62" t="s">
        <v>66</v>
      </c>
      <c r="D60" s="10" t="s">
        <v>67</v>
      </c>
      <c r="E60" s="63" t="s">
        <v>44</v>
      </c>
      <c r="F60" s="64">
        <v>5102</v>
      </c>
      <c r="G60" s="52">
        <v>1</v>
      </c>
      <c r="H60" s="52">
        <v>96084</v>
      </c>
      <c r="I60" s="53">
        <v>44216</v>
      </c>
      <c r="J60" s="53">
        <v>44217</v>
      </c>
      <c r="K60" s="67">
        <v>128.84</v>
      </c>
      <c r="L60" s="65" t="s">
        <v>216</v>
      </c>
      <c r="M60" s="66" t="s">
        <v>46</v>
      </c>
      <c r="N60" s="54" t="s">
        <v>47</v>
      </c>
      <c r="O60" s="27" t="s">
        <v>217</v>
      </c>
      <c r="P60" s="27" t="s">
        <v>61</v>
      </c>
      <c r="Q60" s="27">
        <v>400</v>
      </c>
      <c r="R60" s="84">
        <v>0.3221</v>
      </c>
      <c r="S60" s="84">
        <f t="shared" si="0"/>
        <v>128.84</v>
      </c>
      <c r="T60" s="71" t="b">
        <f t="shared" si="1"/>
        <v>1</v>
      </c>
    </row>
    <row r="61" spans="1:20" ht="15.75" customHeight="1" thickBot="1" x14ac:dyDescent="0.3">
      <c r="A61" s="61" t="s">
        <v>41</v>
      </c>
      <c r="B61" s="60">
        <v>1</v>
      </c>
      <c r="C61" s="62" t="s">
        <v>42</v>
      </c>
      <c r="D61" s="10" t="s">
        <v>43</v>
      </c>
      <c r="E61" s="63" t="s">
        <v>44</v>
      </c>
      <c r="F61" s="64">
        <v>5102</v>
      </c>
      <c r="G61" s="52">
        <v>1</v>
      </c>
      <c r="H61" s="52">
        <v>86271</v>
      </c>
      <c r="I61" s="53">
        <v>44215</v>
      </c>
      <c r="J61" s="53">
        <v>44218</v>
      </c>
      <c r="K61" s="67">
        <v>74000</v>
      </c>
      <c r="L61" s="65" t="s">
        <v>218</v>
      </c>
      <c r="M61" s="66" t="s">
        <v>46</v>
      </c>
      <c r="N61" s="54" t="s">
        <v>47</v>
      </c>
      <c r="O61" s="27" t="s">
        <v>219</v>
      </c>
      <c r="P61" s="27" t="s">
        <v>149</v>
      </c>
      <c r="Q61" s="27">
        <v>2000</v>
      </c>
      <c r="R61" s="84">
        <v>37</v>
      </c>
      <c r="S61" s="84">
        <f t="shared" si="0"/>
        <v>74000</v>
      </c>
      <c r="T61" s="71" t="b">
        <f t="shared" si="1"/>
        <v>1</v>
      </c>
    </row>
    <row r="62" spans="1:20" ht="15.75" customHeight="1" thickBot="1" x14ac:dyDescent="0.3">
      <c r="A62" s="61" t="s">
        <v>41</v>
      </c>
      <c r="B62" s="60">
        <v>1</v>
      </c>
      <c r="C62" s="62" t="s">
        <v>109</v>
      </c>
      <c r="D62" s="10" t="s">
        <v>110</v>
      </c>
      <c r="E62" s="63" t="s">
        <v>44</v>
      </c>
      <c r="F62" s="64">
        <v>5102</v>
      </c>
      <c r="G62" s="52">
        <v>1</v>
      </c>
      <c r="H62" s="52">
        <v>17063</v>
      </c>
      <c r="I62" s="53">
        <v>44215</v>
      </c>
      <c r="J62" s="53">
        <v>44218</v>
      </c>
      <c r="K62" s="67">
        <v>496</v>
      </c>
      <c r="L62" s="65" t="s">
        <v>220</v>
      </c>
      <c r="M62" s="66" t="s">
        <v>46</v>
      </c>
      <c r="N62" s="54" t="s">
        <v>47</v>
      </c>
      <c r="O62" s="27" t="s">
        <v>221</v>
      </c>
      <c r="P62" s="27" t="s">
        <v>61</v>
      </c>
      <c r="Q62" s="27">
        <v>800</v>
      </c>
      <c r="R62" s="84">
        <v>0.62</v>
      </c>
      <c r="S62" s="84">
        <f t="shared" si="0"/>
        <v>496</v>
      </c>
      <c r="T62" s="71" t="b">
        <f t="shared" si="1"/>
        <v>1</v>
      </c>
    </row>
    <row r="63" spans="1:20" ht="15.75" customHeight="1" thickBot="1" x14ac:dyDescent="0.3">
      <c r="A63" s="61" t="s">
        <v>41</v>
      </c>
      <c r="B63" s="60">
        <v>1</v>
      </c>
      <c r="C63" s="62" t="s">
        <v>211</v>
      </c>
      <c r="D63" s="10" t="s">
        <v>212</v>
      </c>
      <c r="E63" s="63" t="s">
        <v>44</v>
      </c>
      <c r="F63" s="64">
        <v>5102</v>
      </c>
      <c r="G63" s="52">
        <v>1</v>
      </c>
      <c r="H63" s="52">
        <v>313</v>
      </c>
      <c r="I63" s="53">
        <v>44217</v>
      </c>
      <c r="J63" s="53">
        <v>44221</v>
      </c>
      <c r="K63" s="67">
        <v>1416</v>
      </c>
      <c r="L63" s="65" t="s">
        <v>222</v>
      </c>
      <c r="M63" s="66" t="s">
        <v>214</v>
      </c>
      <c r="N63" s="54" t="s">
        <v>47</v>
      </c>
      <c r="O63" s="27" t="s">
        <v>215</v>
      </c>
      <c r="P63" s="27" t="s">
        <v>61</v>
      </c>
      <c r="Q63" s="27">
        <v>12</v>
      </c>
      <c r="R63" s="84">
        <v>118</v>
      </c>
      <c r="S63" s="84">
        <f t="shared" si="0"/>
        <v>1416</v>
      </c>
      <c r="T63" s="71" t="b">
        <f t="shared" si="1"/>
        <v>1</v>
      </c>
    </row>
    <row r="64" spans="1:20" ht="15.75" customHeight="1" thickBot="1" x14ac:dyDescent="0.3">
      <c r="A64" s="61" t="s">
        <v>41</v>
      </c>
      <c r="B64" s="60">
        <v>1</v>
      </c>
      <c r="C64" s="62" t="s">
        <v>223</v>
      </c>
      <c r="D64" s="10" t="s">
        <v>224</v>
      </c>
      <c r="E64" s="63" t="s">
        <v>44</v>
      </c>
      <c r="F64" s="64">
        <v>5102</v>
      </c>
      <c r="G64" s="52">
        <v>1</v>
      </c>
      <c r="H64" s="52">
        <v>68</v>
      </c>
      <c r="I64" s="53">
        <v>44218</v>
      </c>
      <c r="J64" s="53">
        <v>44218</v>
      </c>
      <c r="K64" s="67">
        <v>30000</v>
      </c>
      <c r="L64" s="65" t="s">
        <v>225</v>
      </c>
      <c r="M64" s="66" t="s">
        <v>46</v>
      </c>
      <c r="N64" s="54" t="s">
        <v>47</v>
      </c>
      <c r="O64" s="27" t="s">
        <v>226</v>
      </c>
      <c r="P64" s="27" t="s">
        <v>61</v>
      </c>
      <c r="Q64" s="27">
        <v>5000</v>
      </c>
      <c r="R64" s="84">
        <v>6</v>
      </c>
      <c r="S64" s="84">
        <f t="shared" si="0"/>
        <v>30000</v>
      </c>
      <c r="T64" s="71" t="b">
        <f t="shared" si="1"/>
        <v>1</v>
      </c>
    </row>
    <row r="65" spans="1:20" ht="15.75" customHeight="1" thickBot="1" x14ac:dyDescent="0.3">
      <c r="A65" s="61" t="s">
        <v>41</v>
      </c>
      <c r="B65" s="60">
        <v>1</v>
      </c>
      <c r="C65" s="62" t="s">
        <v>223</v>
      </c>
      <c r="D65" s="10" t="s">
        <v>224</v>
      </c>
      <c r="E65" s="63" t="s">
        <v>44</v>
      </c>
      <c r="F65" s="64">
        <v>5102</v>
      </c>
      <c r="G65" s="52">
        <v>1</v>
      </c>
      <c r="H65" s="52">
        <v>69</v>
      </c>
      <c r="I65" s="53">
        <v>44221</v>
      </c>
      <c r="J65" s="53">
        <v>44222</v>
      </c>
      <c r="K65" s="67">
        <v>18000</v>
      </c>
      <c r="L65" s="65" t="s">
        <v>227</v>
      </c>
      <c r="M65" s="66" t="s">
        <v>46</v>
      </c>
      <c r="N65" s="54" t="s">
        <v>47</v>
      </c>
      <c r="O65" s="27" t="s">
        <v>226</v>
      </c>
      <c r="P65" s="27" t="s">
        <v>61</v>
      </c>
      <c r="Q65" s="27">
        <v>3000</v>
      </c>
      <c r="R65" s="84">
        <v>6</v>
      </c>
      <c r="S65" s="84">
        <f t="shared" si="0"/>
        <v>18000</v>
      </c>
      <c r="T65" s="71" t="b">
        <f t="shared" si="1"/>
        <v>1</v>
      </c>
    </row>
    <row r="66" spans="1:20" ht="15.75" customHeight="1" thickBot="1" x14ac:dyDescent="0.3">
      <c r="A66" s="61" t="s">
        <v>41</v>
      </c>
      <c r="B66" s="60">
        <v>1</v>
      </c>
      <c r="C66" s="78" t="s">
        <v>228</v>
      </c>
      <c r="D66" s="10" t="s">
        <v>229</v>
      </c>
      <c r="E66" s="63" t="s">
        <v>44</v>
      </c>
      <c r="F66" s="64">
        <v>5922</v>
      </c>
      <c r="G66" s="52">
        <v>1</v>
      </c>
      <c r="H66" s="52">
        <v>11333</v>
      </c>
      <c r="I66" s="53">
        <v>44194</v>
      </c>
      <c r="J66" s="53">
        <v>44222</v>
      </c>
      <c r="K66" s="67">
        <v>559.80999999999995</v>
      </c>
      <c r="L66" s="65" t="s">
        <v>230</v>
      </c>
      <c r="M66" s="66" t="s">
        <v>46</v>
      </c>
      <c r="N66" s="54" t="s">
        <v>47</v>
      </c>
      <c r="O66" s="27" t="s">
        <v>231</v>
      </c>
      <c r="P66" s="27" t="s">
        <v>232</v>
      </c>
      <c r="Q66" s="27">
        <v>3293</v>
      </c>
      <c r="R66" s="84">
        <v>0.17</v>
      </c>
      <c r="S66" s="84">
        <f t="shared" si="0"/>
        <v>559.81000000000006</v>
      </c>
      <c r="T66" s="71" t="b">
        <f t="shared" si="1"/>
        <v>1</v>
      </c>
    </row>
    <row r="67" spans="1:20" ht="15.75" customHeight="1" thickBot="1" x14ac:dyDescent="0.3">
      <c r="A67" s="61" t="s">
        <v>41</v>
      </c>
      <c r="B67" s="60">
        <v>1</v>
      </c>
      <c r="C67" s="78" t="s">
        <v>192</v>
      </c>
      <c r="D67" s="10" t="s">
        <v>179</v>
      </c>
      <c r="E67" s="63" t="s">
        <v>44</v>
      </c>
      <c r="F67" s="64">
        <v>5102</v>
      </c>
      <c r="G67" s="52">
        <v>1</v>
      </c>
      <c r="H67" s="52">
        <v>87165</v>
      </c>
      <c r="I67" s="53">
        <v>44221</v>
      </c>
      <c r="J67" s="53">
        <v>44221</v>
      </c>
      <c r="K67" s="67">
        <v>140.4</v>
      </c>
      <c r="L67" s="65" t="s">
        <v>233</v>
      </c>
      <c r="M67" s="66" t="s">
        <v>82</v>
      </c>
      <c r="N67" s="54" t="s">
        <v>47</v>
      </c>
      <c r="O67" s="27" t="s">
        <v>182</v>
      </c>
      <c r="P67" s="27" t="s">
        <v>187</v>
      </c>
      <c r="Q67" s="27">
        <v>12</v>
      </c>
      <c r="R67" s="84">
        <v>11.7</v>
      </c>
      <c r="S67" s="84">
        <f t="shared" si="0"/>
        <v>140.39999999999998</v>
      </c>
      <c r="T67" s="71" t="b">
        <f t="shared" si="1"/>
        <v>1</v>
      </c>
    </row>
    <row r="68" spans="1:20" ht="15.75" customHeight="1" thickBot="1" x14ac:dyDescent="0.3">
      <c r="A68" s="61" t="s">
        <v>41</v>
      </c>
      <c r="B68" s="60">
        <v>1</v>
      </c>
      <c r="C68" s="62" t="s">
        <v>223</v>
      </c>
      <c r="D68" s="10" t="s">
        <v>224</v>
      </c>
      <c r="E68" s="63" t="s">
        <v>44</v>
      </c>
      <c r="F68" s="64">
        <v>5102</v>
      </c>
      <c r="G68" s="52">
        <v>1</v>
      </c>
      <c r="H68" s="52">
        <v>70</v>
      </c>
      <c r="I68" s="53">
        <v>44222</v>
      </c>
      <c r="J68" s="53">
        <v>44222</v>
      </c>
      <c r="K68" s="67">
        <v>42000</v>
      </c>
      <c r="L68" s="65" t="s">
        <v>234</v>
      </c>
      <c r="M68" s="66" t="s">
        <v>46</v>
      </c>
      <c r="N68" s="54" t="s">
        <v>47</v>
      </c>
      <c r="O68" s="27" t="s">
        <v>226</v>
      </c>
      <c r="P68" s="27" t="s">
        <v>61</v>
      </c>
      <c r="Q68" s="27">
        <v>7000</v>
      </c>
      <c r="R68" s="84">
        <v>6</v>
      </c>
      <c r="S68" s="84">
        <f t="shared" si="0"/>
        <v>42000</v>
      </c>
      <c r="T68" s="71" t="b">
        <f t="shared" si="1"/>
        <v>1</v>
      </c>
    </row>
    <row r="69" spans="1:20" ht="15.75" customHeight="1" thickBot="1" x14ac:dyDescent="0.3">
      <c r="A69" s="61" t="s">
        <v>41</v>
      </c>
      <c r="B69" s="60">
        <v>1</v>
      </c>
      <c r="C69" s="78" t="s">
        <v>175</v>
      </c>
      <c r="D69" s="10" t="s">
        <v>176</v>
      </c>
      <c r="E69" s="63" t="s">
        <v>44</v>
      </c>
      <c r="F69" s="64">
        <v>5102</v>
      </c>
      <c r="G69" s="52">
        <v>1</v>
      </c>
      <c r="H69" s="52">
        <v>147977</v>
      </c>
      <c r="I69" s="53">
        <v>44222</v>
      </c>
      <c r="J69" s="53">
        <v>44222</v>
      </c>
      <c r="K69" s="67">
        <v>17482.71</v>
      </c>
      <c r="L69" s="65" t="s">
        <v>235</v>
      </c>
      <c r="M69" s="66" t="s">
        <v>46</v>
      </c>
      <c r="N69" s="54" t="s">
        <v>47</v>
      </c>
      <c r="O69" s="27" t="s">
        <v>236</v>
      </c>
      <c r="P69" s="27" t="s">
        <v>237</v>
      </c>
      <c r="Q69" s="27">
        <v>10290</v>
      </c>
      <c r="R69" s="84">
        <v>1.6990000000000001</v>
      </c>
      <c r="S69" s="84">
        <f>R69*Q69</f>
        <v>17482.71</v>
      </c>
      <c r="T69" s="71" t="b">
        <f t="shared" si="1"/>
        <v>1</v>
      </c>
    </row>
    <row r="70" spans="1:20" ht="15.75" customHeight="1" thickBot="1" x14ac:dyDescent="0.3">
      <c r="A70" s="61" t="s">
        <v>238</v>
      </c>
      <c r="B70" s="60">
        <v>1</v>
      </c>
      <c r="C70" s="78" t="s">
        <v>239</v>
      </c>
      <c r="D70" s="10" t="s">
        <v>240</v>
      </c>
      <c r="E70" s="63" t="s">
        <v>44</v>
      </c>
      <c r="F70" s="64">
        <v>5102</v>
      </c>
      <c r="G70" s="52">
        <v>1</v>
      </c>
      <c r="H70" s="52">
        <v>13386</v>
      </c>
      <c r="I70" s="53">
        <v>44222</v>
      </c>
      <c r="J70" s="53">
        <v>44222</v>
      </c>
      <c r="K70" s="67">
        <v>600</v>
      </c>
      <c r="L70" s="65" t="s">
        <v>241</v>
      </c>
      <c r="M70" s="66" t="s">
        <v>46</v>
      </c>
      <c r="N70" s="54" t="s">
        <v>47</v>
      </c>
      <c r="O70" s="27" t="s">
        <v>242</v>
      </c>
      <c r="P70" s="27" t="s">
        <v>61</v>
      </c>
      <c r="Q70" s="27">
        <v>20</v>
      </c>
      <c r="R70" s="84">
        <v>30</v>
      </c>
      <c r="S70" s="84">
        <f>R70*Q70</f>
        <v>600</v>
      </c>
      <c r="T70" s="71" t="b">
        <f t="shared" si="1"/>
        <v>1</v>
      </c>
    </row>
    <row r="71" spans="1:20" ht="15.75" customHeight="1" thickBot="1" x14ac:dyDescent="0.3">
      <c r="A71" s="61" t="s">
        <v>41</v>
      </c>
      <c r="B71" s="60">
        <v>1</v>
      </c>
      <c r="C71" s="78" t="s">
        <v>42</v>
      </c>
      <c r="D71" s="10" t="s">
        <v>43</v>
      </c>
      <c r="E71" s="63" t="s">
        <v>44</v>
      </c>
      <c r="F71" s="64">
        <v>5102</v>
      </c>
      <c r="G71" s="52">
        <v>1</v>
      </c>
      <c r="H71" s="52">
        <v>86597</v>
      </c>
      <c r="I71" s="53">
        <v>44221</v>
      </c>
      <c r="J71" s="53">
        <v>44221</v>
      </c>
      <c r="K71" s="67">
        <v>26640</v>
      </c>
      <c r="L71" s="65" t="s">
        <v>243</v>
      </c>
      <c r="M71" s="66" t="s">
        <v>46</v>
      </c>
      <c r="N71" s="54" t="s">
        <v>47</v>
      </c>
      <c r="O71" s="27" t="s">
        <v>244</v>
      </c>
      <c r="P71" s="27" t="s">
        <v>141</v>
      </c>
      <c r="Q71" s="27">
        <v>3600</v>
      </c>
      <c r="R71" s="84">
        <v>7.4</v>
      </c>
      <c r="S71" s="84">
        <f>R71*Q71</f>
        <v>26640</v>
      </c>
      <c r="T71" s="71" t="b">
        <f t="shared" si="1"/>
        <v>1</v>
      </c>
    </row>
    <row r="72" spans="1:20" ht="15" customHeight="1" thickBot="1" x14ac:dyDescent="0.3">
      <c r="A72" s="61" t="s">
        <v>41</v>
      </c>
      <c r="B72" s="60">
        <v>1</v>
      </c>
      <c r="C72" s="60" t="s">
        <v>306</v>
      </c>
      <c r="D72" s="78" t="s">
        <v>305</v>
      </c>
      <c r="E72" s="10" t="s">
        <v>44</v>
      </c>
      <c r="F72" s="64">
        <v>5401</v>
      </c>
      <c r="G72" s="64">
        <v>1</v>
      </c>
      <c r="H72" s="52">
        <v>296406</v>
      </c>
      <c r="I72" s="52">
        <v>44218</v>
      </c>
      <c r="J72" s="53">
        <v>44221</v>
      </c>
      <c r="K72" s="53">
        <v>2821.73</v>
      </c>
      <c r="L72" s="67">
        <v>2.6210110776417002E+43</v>
      </c>
      <c r="M72" s="66" t="s">
        <v>46</v>
      </c>
      <c r="N72" s="54" t="s">
        <v>47</v>
      </c>
      <c r="O72" s="27" t="s">
        <v>251</v>
      </c>
      <c r="P72" s="27" t="s">
        <v>61</v>
      </c>
      <c r="Q72" s="27">
        <v>8160</v>
      </c>
      <c r="R72" s="84">
        <v>0.3458</v>
      </c>
      <c r="S72" s="84">
        <v>2821.73</v>
      </c>
    </row>
    <row r="73" spans="1:20" ht="15" customHeight="1" thickBot="1" x14ac:dyDescent="0.3">
      <c r="A73" s="61" t="s">
        <v>41</v>
      </c>
      <c r="B73" s="60">
        <v>1</v>
      </c>
      <c r="C73" s="60" t="s">
        <v>308</v>
      </c>
      <c r="D73" s="78" t="s">
        <v>307</v>
      </c>
      <c r="E73" s="10" t="s">
        <v>44</v>
      </c>
      <c r="F73" s="64"/>
      <c r="G73" s="64"/>
      <c r="H73" s="52">
        <v>1581</v>
      </c>
      <c r="I73" s="52">
        <v>44202</v>
      </c>
      <c r="J73" s="53">
        <v>44204</v>
      </c>
      <c r="K73" s="53">
        <v>53.7</v>
      </c>
      <c r="L73" s="67" t="s">
        <v>250</v>
      </c>
      <c r="M73" s="65"/>
      <c r="N73" s="54"/>
      <c r="O73" s="27" t="s">
        <v>252</v>
      </c>
      <c r="P73" s="27" t="s">
        <v>61</v>
      </c>
      <c r="Q73" s="27">
        <v>3</v>
      </c>
      <c r="R73" s="84">
        <v>17.899999999999999</v>
      </c>
      <c r="S73" s="84">
        <v>53.7</v>
      </c>
    </row>
    <row r="74" spans="1:20" ht="15" customHeight="1" thickBot="1" x14ac:dyDescent="0.3">
      <c r="A74" s="61" t="s">
        <v>41</v>
      </c>
      <c r="B74" s="60">
        <v>1</v>
      </c>
      <c r="C74" s="60" t="s">
        <v>310</v>
      </c>
      <c r="D74" s="78" t="s">
        <v>309</v>
      </c>
      <c r="E74" s="10" t="s">
        <v>44</v>
      </c>
      <c r="F74" s="64">
        <v>5405</v>
      </c>
      <c r="G74" s="64">
        <v>1</v>
      </c>
      <c r="H74" s="52">
        <v>9883</v>
      </c>
      <c r="I74" s="52">
        <v>44223</v>
      </c>
      <c r="J74" s="53">
        <v>44223</v>
      </c>
      <c r="K74" s="53">
        <v>673</v>
      </c>
      <c r="L74" s="67">
        <v>2.6210108104986002E+43</v>
      </c>
      <c r="M74" s="66" t="s">
        <v>46</v>
      </c>
      <c r="N74" s="54" t="s">
        <v>47</v>
      </c>
      <c r="O74" s="27" t="s">
        <v>253</v>
      </c>
      <c r="P74" s="27" t="s">
        <v>0</v>
      </c>
      <c r="Q74" s="27">
        <v>60</v>
      </c>
      <c r="R74" s="84">
        <f>174/Q74</f>
        <v>2.9</v>
      </c>
      <c r="S74" s="84">
        <v>174</v>
      </c>
    </row>
    <row r="75" spans="1:20" ht="15" customHeight="1" thickBot="1" x14ac:dyDescent="0.3">
      <c r="A75" s="61" t="s">
        <v>41</v>
      </c>
      <c r="B75" s="60">
        <v>1</v>
      </c>
      <c r="C75" s="60"/>
      <c r="D75" s="78"/>
      <c r="E75" s="10"/>
      <c r="F75" s="64">
        <v>5405</v>
      </c>
      <c r="G75" s="64">
        <v>1</v>
      </c>
      <c r="H75" s="52">
        <v>9883</v>
      </c>
      <c r="I75" s="52">
        <v>44223</v>
      </c>
      <c r="J75" s="53">
        <v>44223</v>
      </c>
      <c r="K75" s="53"/>
      <c r="L75" s="67"/>
      <c r="M75" s="65"/>
      <c r="N75" s="54"/>
      <c r="O75" s="27" t="s">
        <v>254</v>
      </c>
      <c r="P75" s="27" t="s">
        <v>0</v>
      </c>
      <c r="Q75" s="27">
        <v>10</v>
      </c>
      <c r="R75" s="84">
        <v>499</v>
      </c>
      <c r="S75" s="84">
        <v>499</v>
      </c>
    </row>
    <row r="76" spans="1:20" ht="15" customHeight="1" thickBot="1" x14ac:dyDescent="0.3">
      <c r="A76" s="61" t="s">
        <v>41</v>
      </c>
      <c r="B76" s="60">
        <v>1</v>
      </c>
      <c r="C76" s="60" t="s">
        <v>310</v>
      </c>
      <c r="D76" s="78" t="s">
        <v>309</v>
      </c>
      <c r="E76" s="10" t="s">
        <v>44</v>
      </c>
      <c r="F76" s="64">
        <v>5405</v>
      </c>
      <c r="G76" s="64">
        <v>1</v>
      </c>
      <c r="H76" s="52">
        <v>9881</v>
      </c>
      <c r="I76" s="52">
        <v>44222</v>
      </c>
      <c r="J76" s="53">
        <v>44224</v>
      </c>
      <c r="K76" s="53">
        <v>544.70000000000005</v>
      </c>
      <c r="L76" s="67">
        <v>2.6210108104986E+39</v>
      </c>
      <c r="M76" s="66" t="s">
        <v>46</v>
      </c>
      <c r="N76" s="54" t="s">
        <v>47</v>
      </c>
      <c r="O76" s="27" t="s">
        <v>255</v>
      </c>
      <c r="P76" s="27" t="s">
        <v>61</v>
      </c>
      <c r="Q76" s="27">
        <v>1</v>
      </c>
      <c r="R76" s="84">
        <v>23.9</v>
      </c>
      <c r="S76" s="84">
        <v>23.9</v>
      </c>
    </row>
    <row r="77" spans="1:20" ht="15" customHeight="1" thickBot="1" x14ac:dyDescent="0.3">
      <c r="A77" s="61" t="s">
        <v>41</v>
      </c>
      <c r="B77" s="60">
        <v>1</v>
      </c>
      <c r="C77" s="60"/>
      <c r="D77" s="78"/>
      <c r="E77" s="10"/>
      <c r="F77" s="64">
        <v>5405</v>
      </c>
      <c r="G77" s="64">
        <v>1</v>
      </c>
      <c r="H77" s="52">
        <v>9881</v>
      </c>
      <c r="I77" s="52">
        <v>44222</v>
      </c>
      <c r="J77" s="53">
        <v>44224</v>
      </c>
      <c r="K77" s="53"/>
      <c r="L77" s="67"/>
      <c r="M77" s="65"/>
      <c r="N77" s="54"/>
      <c r="O77" s="27" t="s">
        <v>256</v>
      </c>
      <c r="P77" s="27" t="s">
        <v>0</v>
      </c>
      <c r="Q77" s="27">
        <v>1</v>
      </c>
      <c r="R77" s="84">
        <v>39.9</v>
      </c>
      <c r="S77" s="84">
        <v>39.9</v>
      </c>
    </row>
    <row r="78" spans="1:20" ht="15" customHeight="1" thickBot="1" x14ac:dyDescent="0.3">
      <c r="A78" s="61" t="s">
        <v>41</v>
      </c>
      <c r="B78" s="60">
        <v>1</v>
      </c>
      <c r="C78" s="60"/>
      <c r="D78" s="78"/>
      <c r="E78" s="10"/>
      <c r="F78" s="64">
        <v>5405</v>
      </c>
      <c r="G78" s="64">
        <v>1</v>
      </c>
      <c r="H78" s="52">
        <v>9881</v>
      </c>
      <c r="I78" s="52">
        <v>44222</v>
      </c>
      <c r="J78" s="53">
        <v>44224</v>
      </c>
      <c r="K78" s="53"/>
      <c r="L78" s="67"/>
      <c r="M78" s="65"/>
      <c r="N78" s="54"/>
      <c r="O78" s="27" t="s">
        <v>257</v>
      </c>
      <c r="P78" s="27" t="s">
        <v>0</v>
      </c>
      <c r="Q78" s="27">
        <v>5</v>
      </c>
      <c r="R78" s="84">
        <v>21.9</v>
      </c>
      <c r="S78" s="84">
        <v>109.5</v>
      </c>
    </row>
    <row r="79" spans="1:20" ht="15" customHeight="1" thickBot="1" x14ac:dyDescent="0.3">
      <c r="A79" s="61" t="s">
        <v>41</v>
      </c>
      <c r="B79" s="60">
        <v>1</v>
      </c>
      <c r="C79" s="60"/>
      <c r="D79" s="78"/>
      <c r="E79" s="10"/>
      <c r="F79" s="64">
        <v>5405</v>
      </c>
      <c r="G79" s="64">
        <v>1</v>
      </c>
      <c r="H79" s="52">
        <v>9881</v>
      </c>
      <c r="I79" s="52">
        <v>44222</v>
      </c>
      <c r="J79" s="53">
        <v>44224</v>
      </c>
      <c r="K79" s="53"/>
      <c r="L79" s="67"/>
      <c r="M79" s="65"/>
      <c r="N79" s="54"/>
      <c r="O79" s="27" t="s">
        <v>258</v>
      </c>
      <c r="P79" s="27" t="s">
        <v>0</v>
      </c>
      <c r="Q79" s="27">
        <v>6</v>
      </c>
      <c r="R79" s="84">
        <v>59.9</v>
      </c>
      <c r="S79" s="84">
        <v>359.4</v>
      </c>
    </row>
    <row r="80" spans="1:20" ht="15" customHeight="1" thickBot="1" x14ac:dyDescent="0.3">
      <c r="A80" s="61" t="s">
        <v>41</v>
      </c>
      <c r="B80" s="60">
        <v>1</v>
      </c>
      <c r="C80" s="60"/>
      <c r="D80" s="78"/>
      <c r="E80" s="10"/>
      <c r="F80" s="64">
        <v>5405</v>
      </c>
      <c r="G80" s="64">
        <v>1</v>
      </c>
      <c r="H80" s="52">
        <v>9881</v>
      </c>
      <c r="I80" s="52">
        <v>44222</v>
      </c>
      <c r="J80" s="53">
        <v>44224</v>
      </c>
      <c r="K80" s="53"/>
      <c r="L80" s="67"/>
      <c r="M80" s="65"/>
      <c r="N80" s="54"/>
      <c r="O80" s="27" t="s">
        <v>259</v>
      </c>
      <c r="P80" s="27" t="s">
        <v>0</v>
      </c>
      <c r="Q80" s="27">
        <v>10</v>
      </c>
      <c r="R80" s="84">
        <v>1.2</v>
      </c>
      <c r="S80" s="84">
        <v>12</v>
      </c>
    </row>
    <row r="81" spans="1:19" ht="15" customHeight="1" thickBot="1" x14ac:dyDescent="0.3">
      <c r="A81" s="61" t="s">
        <v>41</v>
      </c>
      <c r="B81" s="60">
        <v>1</v>
      </c>
      <c r="C81" s="60" t="s">
        <v>312</v>
      </c>
      <c r="D81" s="78" t="s">
        <v>311</v>
      </c>
      <c r="E81" s="10" t="s">
        <v>44</v>
      </c>
      <c r="F81" s="64">
        <v>5102</v>
      </c>
      <c r="G81" s="64">
        <v>1</v>
      </c>
      <c r="H81" s="52">
        <v>35476</v>
      </c>
      <c r="I81" s="52">
        <v>44222</v>
      </c>
      <c r="J81" s="53">
        <v>44224</v>
      </c>
      <c r="K81" s="53">
        <v>802.9</v>
      </c>
      <c r="L81" s="67">
        <v>2.6210157158057001E+43</v>
      </c>
      <c r="M81" s="66" t="s">
        <v>82</v>
      </c>
      <c r="N81" s="54" t="s">
        <v>47</v>
      </c>
      <c r="O81" s="27" t="s">
        <v>260</v>
      </c>
      <c r="P81" s="27" t="s">
        <v>0</v>
      </c>
      <c r="Q81" s="27">
        <v>10</v>
      </c>
      <c r="R81" s="84">
        <v>24.6</v>
      </c>
      <c r="S81" s="84">
        <v>246</v>
      </c>
    </row>
    <row r="82" spans="1:19" ht="15" customHeight="1" thickBot="1" x14ac:dyDescent="0.3">
      <c r="A82" s="61" t="s">
        <v>41</v>
      </c>
      <c r="B82" s="60">
        <v>1</v>
      </c>
      <c r="C82" s="60"/>
      <c r="D82" s="78"/>
      <c r="E82" s="10"/>
      <c r="F82" s="64">
        <v>5102</v>
      </c>
      <c r="G82" s="64">
        <v>1</v>
      </c>
      <c r="H82" s="52">
        <v>35476</v>
      </c>
      <c r="I82" s="52">
        <v>44222</v>
      </c>
      <c r="J82" s="53">
        <v>44224</v>
      </c>
      <c r="K82" s="53"/>
      <c r="L82" s="67"/>
      <c r="M82" s="65"/>
      <c r="N82" s="54"/>
      <c r="O82" s="27" t="s">
        <v>261</v>
      </c>
      <c r="P82" s="27" t="s">
        <v>0</v>
      </c>
      <c r="Q82" s="27">
        <v>5</v>
      </c>
      <c r="R82" s="84">
        <v>59</v>
      </c>
      <c r="S82" s="84">
        <v>295</v>
      </c>
    </row>
    <row r="83" spans="1:19" ht="15" customHeight="1" thickBot="1" x14ac:dyDescent="0.3">
      <c r="A83" s="61" t="s">
        <v>41</v>
      </c>
      <c r="B83" s="60">
        <v>1</v>
      </c>
      <c r="C83" s="60"/>
      <c r="D83" s="78"/>
      <c r="E83" s="10"/>
      <c r="F83" s="64">
        <v>5102</v>
      </c>
      <c r="G83" s="64">
        <v>1</v>
      </c>
      <c r="H83" s="52">
        <v>35476</v>
      </c>
      <c r="I83" s="52">
        <v>44222</v>
      </c>
      <c r="J83" s="53">
        <v>44224</v>
      </c>
      <c r="K83" s="53"/>
      <c r="L83" s="67"/>
      <c r="M83" s="65"/>
      <c r="N83" s="54"/>
      <c r="O83" s="27" t="s">
        <v>262</v>
      </c>
      <c r="P83" s="27" t="s">
        <v>0</v>
      </c>
      <c r="Q83" s="27">
        <v>1</v>
      </c>
      <c r="R83" s="84">
        <v>35</v>
      </c>
      <c r="S83" s="84">
        <v>35</v>
      </c>
    </row>
    <row r="84" spans="1:19" ht="15" customHeight="1" thickBot="1" x14ac:dyDescent="0.3">
      <c r="A84" s="61" t="s">
        <v>41</v>
      </c>
      <c r="B84" s="60">
        <v>1</v>
      </c>
      <c r="C84" s="60"/>
      <c r="D84" s="78"/>
      <c r="E84" s="10"/>
      <c r="F84" s="64">
        <v>5102</v>
      </c>
      <c r="G84" s="64">
        <v>1</v>
      </c>
      <c r="H84" s="52">
        <v>35476</v>
      </c>
      <c r="I84" s="52">
        <v>44222</v>
      </c>
      <c r="J84" s="53">
        <v>44224</v>
      </c>
      <c r="K84" s="53"/>
      <c r="L84" s="67"/>
      <c r="M84" s="65"/>
      <c r="N84" s="54"/>
      <c r="O84" s="27" t="s">
        <v>263</v>
      </c>
      <c r="P84" s="27" t="s">
        <v>0</v>
      </c>
      <c r="Q84" s="27">
        <v>10</v>
      </c>
      <c r="R84" s="84">
        <v>4.55</v>
      </c>
      <c r="S84" s="84">
        <v>45.5</v>
      </c>
    </row>
    <row r="85" spans="1:19" ht="15" customHeight="1" thickBot="1" x14ac:dyDescent="0.3">
      <c r="A85" s="61" t="s">
        <v>41</v>
      </c>
      <c r="B85" s="60">
        <v>1</v>
      </c>
      <c r="C85" s="60"/>
      <c r="D85" s="78"/>
      <c r="E85" s="10"/>
      <c r="F85" s="64">
        <v>5102</v>
      </c>
      <c r="G85" s="64">
        <v>1</v>
      </c>
      <c r="H85" s="52">
        <v>35476</v>
      </c>
      <c r="I85" s="52">
        <v>44222</v>
      </c>
      <c r="J85" s="53">
        <v>44224</v>
      </c>
      <c r="K85" s="53"/>
      <c r="L85" s="67"/>
      <c r="M85" s="65"/>
      <c r="N85" s="54"/>
      <c r="O85" s="27" t="s">
        <v>264</v>
      </c>
      <c r="P85" s="27" t="s">
        <v>245</v>
      </c>
      <c r="Q85" s="27">
        <v>2</v>
      </c>
      <c r="R85" s="84">
        <v>20.7</v>
      </c>
      <c r="S85" s="84">
        <v>41.4</v>
      </c>
    </row>
    <row r="86" spans="1:19" ht="15" customHeight="1" thickBot="1" x14ac:dyDescent="0.3">
      <c r="A86" s="61" t="s">
        <v>41</v>
      </c>
      <c r="B86" s="60">
        <v>1</v>
      </c>
      <c r="C86" s="60" t="s">
        <v>314</v>
      </c>
      <c r="D86" s="78" t="s">
        <v>313</v>
      </c>
      <c r="E86" s="10" t="s">
        <v>44</v>
      </c>
      <c r="F86" s="64">
        <v>5102</v>
      </c>
      <c r="G86" s="64">
        <v>1</v>
      </c>
      <c r="H86" s="52">
        <v>1879</v>
      </c>
      <c r="I86" s="52">
        <v>44215</v>
      </c>
      <c r="J86" s="53">
        <v>44216</v>
      </c>
      <c r="K86" s="53">
        <v>203.15</v>
      </c>
      <c r="L86" s="67">
        <v>2.6210133743179E+43</v>
      </c>
      <c r="M86" s="66" t="s">
        <v>46</v>
      </c>
      <c r="N86" s="54" t="s">
        <v>47</v>
      </c>
      <c r="O86" s="27" t="s">
        <v>265</v>
      </c>
      <c r="P86" s="27" t="s">
        <v>0</v>
      </c>
      <c r="Q86" s="27">
        <v>36</v>
      </c>
      <c r="R86" s="84">
        <v>1.3</v>
      </c>
      <c r="S86" s="84">
        <v>46.8</v>
      </c>
    </row>
    <row r="87" spans="1:19" ht="15" customHeight="1" thickBot="1" x14ac:dyDescent="0.3">
      <c r="A87" s="61" t="s">
        <v>41</v>
      </c>
      <c r="B87" s="60">
        <v>1</v>
      </c>
      <c r="C87" s="60"/>
      <c r="D87" s="78"/>
      <c r="E87" s="10"/>
      <c r="F87" s="64">
        <v>5102</v>
      </c>
      <c r="G87" s="64">
        <v>1</v>
      </c>
      <c r="H87" s="52">
        <v>1879</v>
      </c>
      <c r="I87" s="52">
        <v>44215</v>
      </c>
      <c r="J87" s="53">
        <v>44216</v>
      </c>
      <c r="K87" s="53"/>
      <c r="L87" s="67"/>
      <c r="M87" s="65"/>
      <c r="N87" s="54"/>
      <c r="O87" s="27" t="s">
        <v>266</v>
      </c>
      <c r="P87" s="27" t="s">
        <v>0</v>
      </c>
      <c r="Q87" s="27">
        <v>12</v>
      </c>
      <c r="R87" s="84">
        <v>1.45</v>
      </c>
      <c r="S87" s="84">
        <v>17.399999999999999</v>
      </c>
    </row>
    <row r="88" spans="1:19" ht="15" customHeight="1" thickBot="1" x14ac:dyDescent="0.3">
      <c r="A88" s="61" t="s">
        <v>41</v>
      </c>
      <c r="B88" s="60">
        <v>1</v>
      </c>
      <c r="C88" s="60"/>
      <c r="D88" s="78"/>
      <c r="E88" s="10"/>
      <c r="F88" s="64">
        <v>5102</v>
      </c>
      <c r="G88" s="64">
        <v>1</v>
      </c>
      <c r="H88" s="52">
        <v>1879</v>
      </c>
      <c r="I88" s="52">
        <v>44215</v>
      </c>
      <c r="J88" s="53">
        <v>44216</v>
      </c>
      <c r="K88" s="53"/>
      <c r="L88" s="67"/>
      <c r="M88" s="65"/>
      <c r="N88" s="54"/>
      <c r="O88" s="27" t="s">
        <v>267</v>
      </c>
      <c r="P88" s="27" t="s">
        <v>0</v>
      </c>
      <c r="Q88" s="27">
        <v>5</v>
      </c>
      <c r="R88" s="84">
        <v>4.1500000000000004</v>
      </c>
      <c r="S88" s="84">
        <v>20.75</v>
      </c>
    </row>
    <row r="89" spans="1:19" ht="15" customHeight="1" thickBot="1" x14ac:dyDescent="0.3">
      <c r="A89" s="61" t="s">
        <v>41</v>
      </c>
      <c r="B89" s="60">
        <v>1</v>
      </c>
      <c r="C89" s="60"/>
      <c r="D89" s="78"/>
      <c r="E89" s="10"/>
      <c r="F89" s="64">
        <v>5102</v>
      </c>
      <c r="G89" s="64">
        <v>1</v>
      </c>
      <c r="H89" s="52">
        <v>1879</v>
      </c>
      <c r="I89" s="52">
        <v>44215</v>
      </c>
      <c r="J89" s="53">
        <v>44216</v>
      </c>
      <c r="K89" s="53"/>
      <c r="L89" s="67"/>
      <c r="M89" s="65"/>
      <c r="N89" s="54"/>
      <c r="O89" s="27" t="s">
        <v>268</v>
      </c>
      <c r="P89" s="27" t="s">
        <v>0</v>
      </c>
      <c r="Q89" s="27">
        <v>36</v>
      </c>
      <c r="R89" s="84">
        <v>1.3</v>
      </c>
      <c r="S89" s="84">
        <v>46.8</v>
      </c>
    </row>
    <row r="90" spans="1:19" ht="15" customHeight="1" thickBot="1" x14ac:dyDescent="0.3">
      <c r="A90" s="61" t="s">
        <v>41</v>
      </c>
      <c r="B90" s="60">
        <v>1</v>
      </c>
      <c r="C90" s="60"/>
      <c r="D90" s="78"/>
      <c r="E90" s="10"/>
      <c r="F90" s="64">
        <v>5102</v>
      </c>
      <c r="G90" s="64">
        <v>1</v>
      </c>
      <c r="H90" s="52">
        <v>1879</v>
      </c>
      <c r="I90" s="52">
        <v>44215</v>
      </c>
      <c r="J90" s="53">
        <v>44216</v>
      </c>
      <c r="K90" s="53"/>
      <c r="L90" s="67"/>
      <c r="M90" s="65"/>
      <c r="N90" s="54"/>
      <c r="O90" s="27" t="s">
        <v>269</v>
      </c>
      <c r="P90" s="27" t="s">
        <v>246</v>
      </c>
      <c r="Q90" s="27">
        <v>40</v>
      </c>
      <c r="R90" s="84">
        <v>1.35</v>
      </c>
      <c r="S90" s="84">
        <v>54</v>
      </c>
    </row>
    <row r="91" spans="1:19" ht="15" customHeight="1" thickBot="1" x14ac:dyDescent="0.3">
      <c r="A91" s="61" t="s">
        <v>41</v>
      </c>
      <c r="B91" s="60">
        <v>1</v>
      </c>
      <c r="C91" s="60"/>
      <c r="D91" s="78"/>
      <c r="E91" s="10"/>
      <c r="F91" s="64">
        <v>5102</v>
      </c>
      <c r="G91" s="64">
        <v>1</v>
      </c>
      <c r="H91" s="52">
        <v>1879</v>
      </c>
      <c r="I91" s="52">
        <v>44215</v>
      </c>
      <c r="J91" s="53">
        <v>44216</v>
      </c>
      <c r="K91" s="53"/>
      <c r="L91" s="67"/>
      <c r="M91" s="65"/>
      <c r="N91" s="54"/>
      <c r="O91" s="27" t="s">
        <v>270</v>
      </c>
      <c r="P91" s="27" t="s">
        <v>0</v>
      </c>
      <c r="Q91" s="27">
        <v>12</v>
      </c>
      <c r="R91" s="84">
        <v>1.45</v>
      </c>
      <c r="S91" s="84">
        <v>17.399999999999999</v>
      </c>
    </row>
    <row r="92" spans="1:19" ht="15" customHeight="1" thickBot="1" x14ac:dyDescent="0.3">
      <c r="A92" s="61" t="s">
        <v>41</v>
      </c>
      <c r="B92" s="60">
        <v>1</v>
      </c>
      <c r="C92" s="60" t="s">
        <v>314</v>
      </c>
      <c r="D92" s="78" t="s">
        <v>313</v>
      </c>
      <c r="E92" s="10" t="s">
        <v>44</v>
      </c>
      <c r="F92" s="64">
        <v>5102</v>
      </c>
      <c r="G92" s="64">
        <v>1</v>
      </c>
      <c r="H92" s="52">
        <v>1839</v>
      </c>
      <c r="I92" s="52">
        <v>44202</v>
      </c>
      <c r="J92" s="53">
        <v>44202</v>
      </c>
      <c r="K92" s="53">
        <v>282.8</v>
      </c>
      <c r="L92" s="67">
        <v>2.6210133743179E+43</v>
      </c>
      <c r="M92" s="66" t="s">
        <v>46</v>
      </c>
      <c r="N92" s="54" t="s">
        <v>47</v>
      </c>
      <c r="O92" s="27" t="s">
        <v>271</v>
      </c>
      <c r="P92" s="27" t="s">
        <v>0</v>
      </c>
      <c r="Q92" s="27">
        <v>1300</v>
      </c>
      <c r="R92" s="84">
        <v>0.16800000000000001</v>
      </c>
      <c r="S92" s="84">
        <v>218.4</v>
      </c>
    </row>
    <row r="93" spans="1:19" ht="15" customHeight="1" thickBot="1" x14ac:dyDescent="0.3">
      <c r="A93" s="61" t="s">
        <v>41</v>
      </c>
      <c r="B93" s="60">
        <v>1</v>
      </c>
      <c r="C93" s="60"/>
      <c r="D93" s="78"/>
      <c r="E93" s="10"/>
      <c r="F93" s="64">
        <v>5102</v>
      </c>
      <c r="G93" s="64">
        <v>1</v>
      </c>
      <c r="H93" s="52">
        <v>1839</v>
      </c>
      <c r="I93" s="52">
        <v>44202</v>
      </c>
      <c r="J93" s="53">
        <v>44202</v>
      </c>
      <c r="K93" s="53"/>
      <c r="L93" s="67"/>
      <c r="M93" s="65"/>
      <c r="N93" s="54"/>
      <c r="O93" s="27" t="s">
        <v>272</v>
      </c>
      <c r="P93" s="27" t="s">
        <v>0</v>
      </c>
      <c r="Q93" s="27">
        <v>28</v>
      </c>
      <c r="R93" s="84">
        <v>2.2999999999999998</v>
      </c>
      <c r="S93" s="84">
        <v>64.400000000000006</v>
      </c>
    </row>
    <row r="94" spans="1:19" ht="15" customHeight="1" thickBot="1" x14ac:dyDescent="0.3">
      <c r="A94" s="61" t="s">
        <v>41</v>
      </c>
      <c r="B94" s="60">
        <v>1</v>
      </c>
      <c r="C94" s="60" t="s">
        <v>314</v>
      </c>
      <c r="D94" s="78" t="s">
        <v>313</v>
      </c>
      <c r="E94" s="10" t="s">
        <v>44</v>
      </c>
      <c r="F94" s="64">
        <v>5102</v>
      </c>
      <c r="G94" s="64">
        <v>1</v>
      </c>
      <c r="H94" s="52">
        <v>1832</v>
      </c>
      <c r="I94" s="52">
        <v>44201</v>
      </c>
      <c r="J94" s="53">
        <v>44204</v>
      </c>
      <c r="K94" s="53">
        <v>424</v>
      </c>
      <c r="L94" s="67">
        <v>2.6110133743179E+43</v>
      </c>
      <c r="M94" s="66" t="s">
        <v>46</v>
      </c>
      <c r="N94" s="54" t="s">
        <v>47</v>
      </c>
      <c r="O94" s="27" t="s">
        <v>273</v>
      </c>
      <c r="P94" s="27" t="s">
        <v>247</v>
      </c>
      <c r="Q94" s="27">
        <v>40</v>
      </c>
      <c r="R94" s="84">
        <v>10.6</v>
      </c>
      <c r="S94" s="84">
        <v>424</v>
      </c>
    </row>
    <row r="95" spans="1:19" ht="15" customHeight="1" thickBot="1" x14ac:dyDescent="0.3">
      <c r="A95" s="61" t="s">
        <v>41</v>
      </c>
      <c r="B95" s="60">
        <v>1</v>
      </c>
      <c r="C95" s="60" t="s">
        <v>316</v>
      </c>
      <c r="D95" s="78" t="s">
        <v>315</v>
      </c>
      <c r="E95" s="10" t="s">
        <v>44</v>
      </c>
      <c r="F95" s="64">
        <v>5102</v>
      </c>
      <c r="G95" s="64">
        <v>1</v>
      </c>
      <c r="H95" s="52">
        <v>168</v>
      </c>
      <c r="I95" s="52">
        <v>44204</v>
      </c>
      <c r="J95" s="53">
        <v>44209</v>
      </c>
      <c r="K95" s="53">
        <v>280.24</v>
      </c>
      <c r="L95" s="67">
        <v>2.6210103666136E+43</v>
      </c>
      <c r="M95" s="66" t="s">
        <v>46</v>
      </c>
      <c r="N95" s="54" t="s">
        <v>47</v>
      </c>
      <c r="O95" s="27" t="s">
        <v>274</v>
      </c>
      <c r="P95" s="27" t="s">
        <v>248</v>
      </c>
      <c r="Q95" s="27">
        <v>2</v>
      </c>
      <c r="R95" s="84">
        <v>4.2</v>
      </c>
      <c r="S95" s="84">
        <v>280.24</v>
      </c>
    </row>
    <row r="96" spans="1:19" ht="15" customHeight="1" thickBot="1" x14ac:dyDescent="0.3">
      <c r="A96" s="61" t="s">
        <v>41</v>
      </c>
      <c r="B96" s="60">
        <v>1</v>
      </c>
      <c r="C96" s="60" t="s">
        <v>318</v>
      </c>
      <c r="D96" s="78" t="s">
        <v>317</v>
      </c>
      <c r="E96" s="10" t="s">
        <v>44</v>
      </c>
      <c r="F96" s="64">
        <v>5102</v>
      </c>
      <c r="G96" s="64">
        <v>1</v>
      </c>
      <c r="H96" s="52">
        <v>881767</v>
      </c>
      <c r="I96" s="52">
        <v>44222</v>
      </c>
      <c r="J96" s="53">
        <v>44223</v>
      </c>
      <c r="K96" s="53">
        <v>126</v>
      </c>
      <c r="L96" s="67">
        <v>2.6210138010578E+43</v>
      </c>
      <c r="M96" s="66" t="s">
        <v>82</v>
      </c>
      <c r="N96" s="54" t="s">
        <v>47</v>
      </c>
      <c r="O96" s="27" t="s">
        <v>275</v>
      </c>
      <c r="P96" s="27" t="s">
        <v>0</v>
      </c>
      <c r="Q96" s="27">
        <v>30000</v>
      </c>
      <c r="R96" s="84">
        <v>140.12</v>
      </c>
      <c r="S96" s="84">
        <v>126</v>
      </c>
    </row>
    <row r="97" spans="1:19" ht="15" customHeight="1" thickBot="1" x14ac:dyDescent="0.3">
      <c r="A97" s="61" t="s">
        <v>41</v>
      </c>
      <c r="B97" s="60">
        <v>1</v>
      </c>
      <c r="C97" s="60" t="s">
        <v>320</v>
      </c>
      <c r="D97" s="78" t="s">
        <v>319</v>
      </c>
      <c r="E97" s="10" t="s">
        <v>44</v>
      </c>
      <c r="F97" s="64">
        <v>5102</v>
      </c>
      <c r="G97" s="64">
        <v>1</v>
      </c>
      <c r="H97" s="52">
        <v>13213</v>
      </c>
      <c r="I97" s="52">
        <v>44215</v>
      </c>
      <c r="J97" s="53">
        <v>44216</v>
      </c>
      <c r="K97" s="53">
        <v>517.6</v>
      </c>
      <c r="L97" s="67">
        <v>2.6210124348443E+43</v>
      </c>
      <c r="M97" s="65" t="s">
        <v>340</v>
      </c>
      <c r="N97" s="54" t="s">
        <v>47</v>
      </c>
      <c r="O97" s="27" t="s">
        <v>276</v>
      </c>
      <c r="P97" s="27" t="s">
        <v>0</v>
      </c>
      <c r="Q97" s="27">
        <v>100</v>
      </c>
      <c r="R97" s="84">
        <v>0.46</v>
      </c>
      <c r="S97" s="84">
        <v>46</v>
      </c>
    </row>
    <row r="98" spans="1:19" ht="15" customHeight="1" thickBot="1" x14ac:dyDescent="0.3">
      <c r="A98" s="61" t="s">
        <v>41</v>
      </c>
      <c r="B98" s="60">
        <v>1</v>
      </c>
      <c r="C98" s="60"/>
      <c r="D98" s="78"/>
      <c r="E98" s="10"/>
      <c r="F98" s="64">
        <v>5102</v>
      </c>
      <c r="G98" s="64">
        <v>1</v>
      </c>
      <c r="H98" s="52">
        <v>13213</v>
      </c>
      <c r="I98" s="52">
        <v>44215</v>
      </c>
      <c r="J98" s="53">
        <v>44216</v>
      </c>
      <c r="K98" s="53"/>
      <c r="L98" s="67"/>
      <c r="M98" s="65"/>
      <c r="N98" s="54"/>
      <c r="O98" s="27" t="s">
        <v>277</v>
      </c>
      <c r="P98" s="27" t="s">
        <v>0</v>
      </c>
      <c r="Q98" s="27">
        <v>100</v>
      </c>
      <c r="R98" s="84">
        <v>0.46</v>
      </c>
      <c r="S98" s="84">
        <v>46</v>
      </c>
    </row>
    <row r="99" spans="1:19" ht="15" customHeight="1" thickBot="1" x14ac:dyDescent="0.3">
      <c r="A99" s="61" t="s">
        <v>41</v>
      </c>
      <c r="B99" s="60">
        <v>1</v>
      </c>
      <c r="C99" s="60"/>
      <c r="D99" s="78"/>
      <c r="E99" s="10"/>
      <c r="F99" s="64">
        <v>5102</v>
      </c>
      <c r="G99" s="64">
        <v>1</v>
      </c>
      <c r="H99" s="52">
        <v>13213</v>
      </c>
      <c r="I99" s="52">
        <v>44215</v>
      </c>
      <c r="J99" s="53">
        <v>44216</v>
      </c>
      <c r="K99" s="53"/>
      <c r="L99" s="67"/>
      <c r="M99" s="65"/>
      <c r="N99" s="54"/>
      <c r="O99" s="27" t="s">
        <v>278</v>
      </c>
      <c r="P99" s="27" t="s">
        <v>0</v>
      </c>
      <c r="Q99" s="27">
        <v>100</v>
      </c>
      <c r="R99" s="84">
        <v>0.46</v>
      </c>
      <c r="S99" s="84">
        <v>46</v>
      </c>
    </row>
    <row r="100" spans="1:19" ht="15" customHeight="1" thickBot="1" x14ac:dyDescent="0.3">
      <c r="A100" s="61" t="s">
        <v>41</v>
      </c>
      <c r="B100" s="60">
        <v>1</v>
      </c>
      <c r="C100" s="60"/>
      <c r="D100" s="78"/>
      <c r="E100" s="10"/>
      <c r="F100" s="64">
        <v>5102</v>
      </c>
      <c r="G100" s="64">
        <v>1</v>
      </c>
      <c r="H100" s="52">
        <v>13213</v>
      </c>
      <c r="I100" s="52">
        <v>44215</v>
      </c>
      <c r="J100" s="53">
        <v>44216</v>
      </c>
      <c r="K100" s="53"/>
      <c r="L100" s="67"/>
      <c r="M100" s="65"/>
      <c r="N100" s="54"/>
      <c r="O100" s="27" t="s">
        <v>279</v>
      </c>
      <c r="P100" s="27" t="s">
        <v>0</v>
      </c>
      <c r="Q100" s="27">
        <v>20</v>
      </c>
      <c r="R100" s="84">
        <v>5.3</v>
      </c>
      <c r="S100" s="84">
        <v>106</v>
      </c>
    </row>
    <row r="101" spans="1:19" ht="15" customHeight="1" thickBot="1" x14ac:dyDescent="0.3">
      <c r="A101" s="61" t="s">
        <v>41</v>
      </c>
      <c r="B101" s="60">
        <v>1</v>
      </c>
      <c r="C101" s="60"/>
      <c r="D101" s="78"/>
      <c r="E101" s="10"/>
      <c r="F101" s="64">
        <v>5102</v>
      </c>
      <c r="G101" s="64">
        <v>1</v>
      </c>
      <c r="H101" s="52">
        <v>13213</v>
      </c>
      <c r="I101" s="52">
        <v>44215</v>
      </c>
      <c r="J101" s="53">
        <v>44216</v>
      </c>
      <c r="K101" s="53"/>
      <c r="L101" s="67"/>
      <c r="M101" s="65"/>
      <c r="N101" s="54"/>
      <c r="O101" s="27" t="s">
        <v>280</v>
      </c>
      <c r="P101" s="27" t="s">
        <v>0</v>
      </c>
      <c r="Q101" s="27">
        <v>36</v>
      </c>
      <c r="R101" s="84">
        <v>1</v>
      </c>
      <c r="S101" s="84">
        <v>36</v>
      </c>
    </row>
    <row r="102" spans="1:19" ht="15" customHeight="1" thickBot="1" x14ac:dyDescent="0.3">
      <c r="A102" s="61" t="s">
        <v>41</v>
      </c>
      <c r="B102" s="60">
        <v>1</v>
      </c>
      <c r="C102" s="60"/>
      <c r="D102" s="78"/>
      <c r="E102" s="10"/>
      <c r="F102" s="64">
        <v>5102</v>
      </c>
      <c r="G102" s="64">
        <v>1</v>
      </c>
      <c r="H102" s="52">
        <v>13213</v>
      </c>
      <c r="I102" s="52">
        <v>44215</v>
      </c>
      <c r="J102" s="53">
        <v>44216</v>
      </c>
      <c r="K102" s="53"/>
      <c r="L102" s="67"/>
      <c r="M102" s="65"/>
      <c r="N102" s="54"/>
      <c r="O102" s="27" t="s">
        <v>281</v>
      </c>
      <c r="P102" s="27" t="s">
        <v>0</v>
      </c>
      <c r="Q102" s="27">
        <v>36</v>
      </c>
      <c r="R102" s="84">
        <v>1</v>
      </c>
      <c r="S102" s="84">
        <v>36</v>
      </c>
    </row>
    <row r="103" spans="1:19" ht="15" customHeight="1" thickBot="1" x14ac:dyDescent="0.3">
      <c r="A103" s="61" t="s">
        <v>41</v>
      </c>
      <c r="B103" s="60">
        <v>1</v>
      </c>
      <c r="C103" s="60"/>
      <c r="D103" s="78"/>
      <c r="E103" s="10"/>
      <c r="F103" s="64">
        <v>5102</v>
      </c>
      <c r="G103" s="64">
        <v>1</v>
      </c>
      <c r="H103" s="52">
        <v>13213</v>
      </c>
      <c r="I103" s="52">
        <v>44215</v>
      </c>
      <c r="J103" s="53">
        <v>44216</v>
      </c>
      <c r="K103" s="53"/>
      <c r="L103" s="67"/>
      <c r="M103" s="65"/>
      <c r="N103" s="54"/>
      <c r="O103" s="27" t="s">
        <v>282</v>
      </c>
      <c r="P103" s="27" t="s">
        <v>0</v>
      </c>
      <c r="Q103" s="27">
        <v>10</v>
      </c>
      <c r="R103" s="84">
        <v>1</v>
      </c>
      <c r="S103" s="84">
        <v>10</v>
      </c>
    </row>
    <row r="104" spans="1:19" ht="15" customHeight="1" thickBot="1" x14ac:dyDescent="0.3">
      <c r="A104" s="61" t="s">
        <v>41</v>
      </c>
      <c r="B104" s="60">
        <v>1</v>
      </c>
      <c r="C104" s="60"/>
      <c r="D104" s="78"/>
      <c r="E104" s="10"/>
      <c r="F104" s="64">
        <v>5102</v>
      </c>
      <c r="G104" s="64">
        <v>1</v>
      </c>
      <c r="H104" s="52">
        <v>13213</v>
      </c>
      <c r="I104" s="52">
        <v>44215</v>
      </c>
      <c r="J104" s="53">
        <v>44216</v>
      </c>
      <c r="K104" s="53"/>
      <c r="L104" s="67"/>
      <c r="M104" s="65"/>
      <c r="N104" s="54"/>
      <c r="O104" s="27" t="s">
        <v>283</v>
      </c>
      <c r="P104" s="27" t="s">
        <v>0</v>
      </c>
      <c r="Q104" s="27">
        <v>500</v>
      </c>
      <c r="R104" s="84">
        <v>0.12</v>
      </c>
      <c r="S104" s="84">
        <v>60</v>
      </c>
    </row>
    <row r="105" spans="1:19" ht="15" customHeight="1" thickBot="1" x14ac:dyDescent="0.3">
      <c r="A105" s="61" t="s">
        <v>41</v>
      </c>
      <c r="B105" s="60">
        <v>1</v>
      </c>
      <c r="C105" s="60"/>
      <c r="D105" s="78"/>
      <c r="E105" s="10"/>
      <c r="F105" s="64">
        <v>5102</v>
      </c>
      <c r="G105" s="64">
        <v>1</v>
      </c>
      <c r="H105" s="52">
        <v>13213</v>
      </c>
      <c r="I105" s="52">
        <v>44215</v>
      </c>
      <c r="J105" s="53">
        <v>44216</v>
      </c>
      <c r="K105" s="53"/>
      <c r="L105" s="67"/>
      <c r="M105" s="65"/>
      <c r="N105" s="54"/>
      <c r="O105" s="27" t="s">
        <v>284</v>
      </c>
      <c r="P105" s="27" t="s">
        <v>0</v>
      </c>
      <c r="Q105" s="27">
        <v>36</v>
      </c>
      <c r="R105" s="84">
        <v>1</v>
      </c>
      <c r="S105" s="84">
        <v>36</v>
      </c>
    </row>
    <row r="106" spans="1:19" ht="15" customHeight="1" thickBot="1" x14ac:dyDescent="0.3">
      <c r="A106" s="61" t="s">
        <v>41</v>
      </c>
      <c r="B106" s="60">
        <v>1</v>
      </c>
      <c r="C106" s="60"/>
      <c r="D106" s="78"/>
      <c r="E106" s="10"/>
      <c r="F106" s="64">
        <v>5102</v>
      </c>
      <c r="G106" s="64">
        <v>1</v>
      </c>
      <c r="H106" s="52">
        <v>13213</v>
      </c>
      <c r="I106" s="52">
        <v>44215</v>
      </c>
      <c r="J106" s="53">
        <v>44216</v>
      </c>
      <c r="K106" s="53"/>
      <c r="L106" s="67"/>
      <c r="M106" s="65"/>
      <c r="N106" s="54"/>
      <c r="O106" s="27" t="s">
        <v>285</v>
      </c>
      <c r="P106" s="27" t="s">
        <v>0</v>
      </c>
      <c r="Q106" s="27">
        <v>10</v>
      </c>
      <c r="R106" s="84">
        <v>3.8</v>
      </c>
      <c r="S106" s="84">
        <v>38</v>
      </c>
    </row>
    <row r="107" spans="1:19" ht="15" customHeight="1" thickBot="1" x14ac:dyDescent="0.3">
      <c r="A107" s="61" t="s">
        <v>41</v>
      </c>
      <c r="B107" s="60">
        <v>1</v>
      </c>
      <c r="C107" s="60"/>
      <c r="D107" s="78"/>
      <c r="E107" s="10"/>
      <c r="F107" s="64">
        <v>5102</v>
      </c>
      <c r="G107" s="64">
        <v>1</v>
      </c>
      <c r="H107" s="52">
        <v>13213</v>
      </c>
      <c r="I107" s="52">
        <v>44215</v>
      </c>
      <c r="J107" s="53">
        <v>44216</v>
      </c>
      <c r="K107" s="53"/>
      <c r="L107" s="67"/>
      <c r="M107" s="65"/>
      <c r="N107" s="54"/>
      <c r="O107" s="27" t="s">
        <v>286</v>
      </c>
      <c r="P107" s="27" t="s">
        <v>0</v>
      </c>
      <c r="Q107" s="27">
        <v>36</v>
      </c>
      <c r="R107" s="84">
        <v>1.6</v>
      </c>
      <c r="S107" s="84">
        <v>57.6</v>
      </c>
    </row>
    <row r="108" spans="1:19" ht="15" customHeight="1" thickBot="1" x14ac:dyDescent="0.3">
      <c r="A108" s="61" t="s">
        <v>41</v>
      </c>
      <c r="B108" s="60">
        <v>1</v>
      </c>
      <c r="C108" s="60" t="s">
        <v>322</v>
      </c>
      <c r="D108" s="78" t="s">
        <v>321</v>
      </c>
      <c r="E108" s="10" t="s">
        <v>44</v>
      </c>
      <c r="F108" s="64">
        <v>5101</v>
      </c>
      <c r="G108" s="64">
        <v>1</v>
      </c>
      <c r="H108" s="52">
        <v>646</v>
      </c>
      <c r="I108" s="52">
        <v>44215</v>
      </c>
      <c r="J108" s="53">
        <v>44216</v>
      </c>
      <c r="K108" s="53">
        <v>400</v>
      </c>
      <c r="L108" s="67">
        <v>2.6210129447407999E+43</v>
      </c>
      <c r="M108" s="66" t="s">
        <v>46</v>
      </c>
      <c r="N108" s="54" t="s">
        <v>47</v>
      </c>
      <c r="O108" s="27" t="s">
        <v>287</v>
      </c>
      <c r="P108" s="27" t="s">
        <v>0</v>
      </c>
      <c r="Q108" s="27">
        <v>20</v>
      </c>
      <c r="R108" s="84">
        <v>20</v>
      </c>
      <c r="S108" s="84">
        <v>400</v>
      </c>
    </row>
    <row r="109" spans="1:19" ht="15" customHeight="1" thickBot="1" x14ac:dyDescent="0.3">
      <c r="A109" s="61" t="s">
        <v>41</v>
      </c>
      <c r="B109" s="60">
        <v>1</v>
      </c>
      <c r="C109" s="60" t="s">
        <v>322</v>
      </c>
      <c r="D109" s="78" t="s">
        <v>321</v>
      </c>
      <c r="E109" s="10" t="s">
        <v>44</v>
      </c>
      <c r="F109" s="64">
        <v>5102</v>
      </c>
      <c r="G109" s="64">
        <v>1</v>
      </c>
      <c r="H109" s="52">
        <v>644</v>
      </c>
      <c r="I109" s="52">
        <v>44214</v>
      </c>
      <c r="J109" s="53">
        <v>44215</v>
      </c>
      <c r="K109" s="53">
        <v>1100</v>
      </c>
      <c r="L109" s="67">
        <v>2.6210129447407999E+43</v>
      </c>
      <c r="M109" s="66" t="s">
        <v>46</v>
      </c>
      <c r="N109" s="54" t="s">
        <v>47</v>
      </c>
      <c r="O109" s="27" t="s">
        <v>288</v>
      </c>
      <c r="P109" s="27" t="s">
        <v>0</v>
      </c>
      <c r="Q109" s="27">
        <v>20</v>
      </c>
      <c r="R109" s="84">
        <v>55</v>
      </c>
      <c r="S109" s="84">
        <v>1100</v>
      </c>
    </row>
    <row r="110" spans="1:19" ht="15" customHeight="1" thickBot="1" x14ac:dyDescent="0.3">
      <c r="A110" s="61" t="s">
        <v>41</v>
      </c>
      <c r="B110" s="60">
        <v>1</v>
      </c>
      <c r="C110" s="60" t="s">
        <v>324</v>
      </c>
      <c r="D110" s="78" t="s">
        <v>323</v>
      </c>
      <c r="E110" s="10" t="s">
        <v>44</v>
      </c>
      <c r="F110" s="64">
        <v>5102</v>
      </c>
      <c r="G110" s="64">
        <v>1</v>
      </c>
      <c r="H110" s="52">
        <v>7327</v>
      </c>
      <c r="I110" s="52">
        <v>44218</v>
      </c>
      <c r="J110" s="53">
        <v>44221</v>
      </c>
      <c r="K110" s="53">
        <v>2944</v>
      </c>
      <c r="L110" s="67">
        <v>2.6210119414619E+43</v>
      </c>
      <c r="M110" s="66" t="s">
        <v>46</v>
      </c>
      <c r="N110" s="54" t="s">
        <v>47</v>
      </c>
      <c r="O110" s="27" t="s">
        <v>289</v>
      </c>
      <c r="P110" s="27" t="s">
        <v>0</v>
      </c>
      <c r="Q110" s="27">
        <v>92</v>
      </c>
      <c r="R110" s="84">
        <v>32</v>
      </c>
      <c r="S110" s="84">
        <v>2944</v>
      </c>
    </row>
    <row r="111" spans="1:19" ht="15" customHeight="1" thickBot="1" x14ac:dyDescent="0.3">
      <c r="A111" s="61" t="s">
        <v>41</v>
      </c>
      <c r="B111" s="60">
        <v>1</v>
      </c>
      <c r="C111" s="60" t="s">
        <v>324</v>
      </c>
      <c r="D111" s="78" t="s">
        <v>323</v>
      </c>
      <c r="E111" s="10" t="s">
        <v>44</v>
      </c>
      <c r="F111" s="64">
        <v>5102</v>
      </c>
      <c r="G111" s="64">
        <v>1</v>
      </c>
      <c r="H111" s="52">
        <v>7320</v>
      </c>
      <c r="I111" s="52">
        <v>44216</v>
      </c>
      <c r="J111" s="53">
        <v>44217</v>
      </c>
      <c r="K111" s="53">
        <v>3456</v>
      </c>
      <c r="L111" s="67">
        <v>2.6210119414619E+43</v>
      </c>
      <c r="M111" s="66" t="s">
        <v>46</v>
      </c>
      <c r="N111" s="54" t="s">
        <v>47</v>
      </c>
      <c r="O111" s="27" t="s">
        <v>289</v>
      </c>
      <c r="P111" s="27" t="s">
        <v>0</v>
      </c>
      <c r="Q111" s="27">
        <v>108</v>
      </c>
      <c r="R111" s="84">
        <v>32</v>
      </c>
      <c r="S111" s="84">
        <v>3456</v>
      </c>
    </row>
    <row r="112" spans="1:19" ht="15" customHeight="1" thickBot="1" x14ac:dyDescent="0.3">
      <c r="A112" s="61" t="s">
        <v>41</v>
      </c>
      <c r="B112" s="60">
        <v>1</v>
      </c>
      <c r="C112" s="60" t="s">
        <v>326</v>
      </c>
      <c r="D112" s="78" t="s">
        <v>325</v>
      </c>
      <c r="E112" s="10" t="s">
        <v>44</v>
      </c>
      <c r="F112" s="64">
        <v>5102</v>
      </c>
      <c r="G112" s="64">
        <v>1</v>
      </c>
      <c r="H112" s="52">
        <v>7313</v>
      </c>
      <c r="I112" s="52">
        <v>44203</v>
      </c>
      <c r="J112" s="53">
        <v>44204</v>
      </c>
      <c r="K112" s="53">
        <v>5467.2</v>
      </c>
      <c r="L112" s="67">
        <v>2.6210131329179999E+43</v>
      </c>
      <c r="M112" s="65" t="s">
        <v>339</v>
      </c>
      <c r="N112" s="54" t="s">
        <v>47</v>
      </c>
      <c r="O112" s="27" t="s">
        <v>290</v>
      </c>
      <c r="P112" s="27" t="s">
        <v>0</v>
      </c>
      <c r="Q112" s="27">
        <v>340</v>
      </c>
      <c r="R112" s="84">
        <v>16.079999999999998</v>
      </c>
      <c r="S112" s="84">
        <v>5467.2</v>
      </c>
    </row>
    <row r="113" spans="1:19" ht="15" customHeight="1" thickBot="1" x14ac:dyDescent="0.3">
      <c r="A113" s="61" t="s">
        <v>41</v>
      </c>
      <c r="B113" s="60">
        <v>1</v>
      </c>
      <c r="C113" s="60" t="s">
        <v>328</v>
      </c>
      <c r="D113" s="78" t="s">
        <v>327</v>
      </c>
      <c r="E113" s="10" t="s">
        <v>44</v>
      </c>
      <c r="F113" s="64">
        <v>5102</v>
      </c>
      <c r="G113" s="64">
        <v>1</v>
      </c>
      <c r="H113" s="52">
        <v>13651</v>
      </c>
      <c r="I113" s="52">
        <v>44201</v>
      </c>
      <c r="J113" s="53">
        <v>44201</v>
      </c>
      <c r="K113" s="53">
        <v>1760</v>
      </c>
      <c r="L113" s="67">
        <v>2.6210108848708998E+43</v>
      </c>
      <c r="M113" s="66" t="s">
        <v>82</v>
      </c>
      <c r="N113" s="54" t="s">
        <v>47</v>
      </c>
      <c r="O113" s="27" t="s">
        <v>291</v>
      </c>
      <c r="P113" s="27" t="s">
        <v>0</v>
      </c>
      <c r="Q113" s="27">
        <v>400</v>
      </c>
      <c r="R113" s="84">
        <v>4.4000000000000004</v>
      </c>
      <c r="S113" s="84">
        <v>1760</v>
      </c>
    </row>
    <row r="114" spans="1:19" ht="15" customHeight="1" thickBot="1" x14ac:dyDescent="0.3">
      <c r="A114" s="61" t="s">
        <v>41</v>
      </c>
      <c r="B114" s="60">
        <v>1</v>
      </c>
      <c r="C114" s="60" t="s">
        <v>330</v>
      </c>
      <c r="D114" s="78" t="s">
        <v>329</v>
      </c>
      <c r="E114" s="10" t="s">
        <v>44</v>
      </c>
      <c r="F114" s="64">
        <v>5102</v>
      </c>
      <c r="G114" s="64">
        <v>1</v>
      </c>
      <c r="H114" s="52">
        <v>105</v>
      </c>
      <c r="I114" s="52">
        <v>44208</v>
      </c>
      <c r="J114" s="53">
        <v>44211</v>
      </c>
      <c r="K114" s="53">
        <v>4740</v>
      </c>
      <c r="L114" s="67">
        <v>2.6210138429750999E+43</v>
      </c>
      <c r="M114" s="66" t="s">
        <v>46</v>
      </c>
      <c r="N114" s="54" t="s">
        <v>47</v>
      </c>
      <c r="O114" s="27" t="s">
        <v>292</v>
      </c>
      <c r="P114" s="27" t="s">
        <v>0</v>
      </c>
      <c r="Q114" s="27">
        <v>4000</v>
      </c>
      <c r="R114" s="84">
        <v>1185</v>
      </c>
      <c r="S114" s="84">
        <v>4740</v>
      </c>
    </row>
    <row r="115" spans="1:19" ht="15" customHeight="1" thickBot="1" x14ac:dyDescent="0.3">
      <c r="A115" s="61" t="s">
        <v>41</v>
      </c>
      <c r="B115" s="60">
        <v>1</v>
      </c>
      <c r="C115" s="60" t="s">
        <v>332</v>
      </c>
      <c r="D115" s="78" t="s">
        <v>331</v>
      </c>
      <c r="E115" s="10" t="s">
        <v>44</v>
      </c>
      <c r="F115" s="64">
        <v>5102</v>
      </c>
      <c r="G115" s="64">
        <v>1</v>
      </c>
      <c r="H115" s="52">
        <v>2029</v>
      </c>
      <c r="I115" s="52">
        <v>44203</v>
      </c>
      <c r="J115" s="53">
        <v>44207</v>
      </c>
      <c r="K115" s="53">
        <v>185.6</v>
      </c>
      <c r="L115" s="67">
        <v>2.6210120782879998E+43</v>
      </c>
      <c r="M115" s="66" t="s">
        <v>46</v>
      </c>
      <c r="N115" s="54" t="s">
        <v>47</v>
      </c>
      <c r="O115" s="27" t="s">
        <v>293</v>
      </c>
      <c r="P115" s="27" t="s">
        <v>0</v>
      </c>
      <c r="Q115" s="27">
        <v>2</v>
      </c>
      <c r="R115" s="84">
        <v>92.8</v>
      </c>
      <c r="S115" s="84">
        <v>185.6</v>
      </c>
    </row>
    <row r="116" spans="1:19" ht="15" customHeight="1" thickBot="1" x14ac:dyDescent="0.3">
      <c r="A116" s="61" t="s">
        <v>41</v>
      </c>
      <c r="B116" s="60">
        <v>1</v>
      </c>
      <c r="C116" s="60" t="s">
        <v>334</v>
      </c>
      <c r="D116" s="78" t="s">
        <v>333</v>
      </c>
      <c r="E116" s="10" t="s">
        <v>44</v>
      </c>
      <c r="F116" s="64">
        <v>5102</v>
      </c>
      <c r="G116" s="64">
        <v>1</v>
      </c>
      <c r="H116" s="52">
        <v>3009</v>
      </c>
      <c r="I116" s="52">
        <v>44207</v>
      </c>
      <c r="J116" s="53">
        <v>44207</v>
      </c>
      <c r="K116" s="53">
        <v>575</v>
      </c>
      <c r="L116" s="67">
        <v>2.6210117141866001E+43</v>
      </c>
      <c r="M116" s="66" t="s">
        <v>46</v>
      </c>
      <c r="N116" s="54" t="s">
        <v>47</v>
      </c>
      <c r="O116" s="27" t="s">
        <v>294</v>
      </c>
      <c r="P116" s="27" t="s">
        <v>249</v>
      </c>
      <c r="Q116" s="27">
        <v>5</v>
      </c>
      <c r="R116" s="84">
        <v>115</v>
      </c>
      <c r="S116" s="84">
        <v>575</v>
      </c>
    </row>
    <row r="117" spans="1:19" ht="15" customHeight="1" thickBot="1" x14ac:dyDescent="0.3">
      <c r="A117" s="61" t="s">
        <v>41</v>
      </c>
      <c r="B117" s="60">
        <v>1</v>
      </c>
      <c r="C117" s="60" t="s">
        <v>336</v>
      </c>
      <c r="D117" s="78" t="s">
        <v>335</v>
      </c>
      <c r="E117" s="10" t="s">
        <v>44</v>
      </c>
      <c r="F117" s="64">
        <v>5102</v>
      </c>
      <c r="G117" s="64">
        <v>1</v>
      </c>
      <c r="H117" s="52">
        <v>243</v>
      </c>
      <c r="I117" s="52">
        <v>44210</v>
      </c>
      <c r="J117" s="53">
        <v>44211</v>
      </c>
      <c r="K117" s="53">
        <v>1752</v>
      </c>
      <c r="L117" s="67">
        <v>2.6210137711089E+43</v>
      </c>
      <c r="M117" s="66" t="s">
        <v>46</v>
      </c>
      <c r="N117" s="54" t="s">
        <v>47</v>
      </c>
      <c r="O117" s="27" t="s">
        <v>295</v>
      </c>
      <c r="P117" s="27" t="s">
        <v>0</v>
      </c>
      <c r="Q117" s="27">
        <v>6</v>
      </c>
      <c r="R117" s="84">
        <v>260</v>
      </c>
      <c r="S117" s="84">
        <v>1560</v>
      </c>
    </row>
    <row r="118" spans="1:19" ht="15" customHeight="1" thickBot="1" x14ac:dyDescent="0.3">
      <c r="A118" s="61" t="s">
        <v>41</v>
      </c>
      <c r="B118" s="60">
        <v>1</v>
      </c>
      <c r="C118" s="60"/>
      <c r="D118" s="78"/>
      <c r="E118" s="10" t="s">
        <v>44</v>
      </c>
      <c r="F118" s="64">
        <v>5102</v>
      </c>
      <c r="G118" s="64">
        <v>1</v>
      </c>
      <c r="H118" s="52">
        <v>243</v>
      </c>
      <c r="I118" s="52">
        <v>44210</v>
      </c>
      <c r="J118" s="53">
        <v>44211</v>
      </c>
      <c r="K118" s="53"/>
      <c r="L118" s="67">
        <v>2.6210137711089E+43</v>
      </c>
      <c r="M118" s="66" t="s">
        <v>46</v>
      </c>
      <c r="N118" s="54" t="s">
        <v>47</v>
      </c>
      <c r="O118" s="27" t="s">
        <v>296</v>
      </c>
      <c r="P118" s="27" t="s">
        <v>0</v>
      </c>
      <c r="Q118" s="27">
        <v>6</v>
      </c>
      <c r="R118" s="84">
        <v>32</v>
      </c>
      <c r="S118" s="84">
        <v>192</v>
      </c>
    </row>
    <row r="119" spans="1:19" ht="15" customHeight="1" thickBot="1" x14ac:dyDescent="0.3">
      <c r="A119" s="61" t="s">
        <v>41</v>
      </c>
      <c r="B119" s="60">
        <v>1</v>
      </c>
      <c r="C119" s="60" t="s">
        <v>338</v>
      </c>
      <c r="D119" s="78" t="s">
        <v>337</v>
      </c>
      <c r="E119" s="10" t="s">
        <v>44</v>
      </c>
      <c r="F119" s="64">
        <v>5102</v>
      </c>
      <c r="G119" s="64">
        <v>1</v>
      </c>
      <c r="H119" s="52">
        <v>11509</v>
      </c>
      <c r="I119" s="52">
        <v>44216</v>
      </c>
      <c r="J119" s="53">
        <v>44216</v>
      </c>
      <c r="K119" s="53">
        <v>413</v>
      </c>
      <c r="L119" s="67">
        <v>2.6210111101202E+43</v>
      </c>
      <c r="M119" s="66" t="s">
        <v>46</v>
      </c>
      <c r="N119" s="54" t="s">
        <v>47</v>
      </c>
      <c r="O119" s="27" t="s">
        <v>297</v>
      </c>
      <c r="P119" s="27" t="s">
        <v>0</v>
      </c>
      <c r="Q119" s="27">
        <v>12</v>
      </c>
      <c r="R119" s="84">
        <v>15.9</v>
      </c>
      <c r="S119" s="84">
        <v>190.8</v>
      </c>
    </row>
    <row r="120" spans="1:19" ht="15" customHeight="1" thickBot="1" x14ac:dyDescent="0.3">
      <c r="A120" s="61" t="s">
        <v>41</v>
      </c>
      <c r="B120" s="60">
        <v>1</v>
      </c>
      <c r="C120" s="60"/>
      <c r="D120" s="78"/>
      <c r="E120" s="10"/>
      <c r="F120" s="64">
        <v>5102</v>
      </c>
      <c r="G120" s="64">
        <v>1</v>
      </c>
      <c r="H120" s="52">
        <v>11509</v>
      </c>
      <c r="I120" s="52">
        <v>44216</v>
      </c>
      <c r="J120" s="53">
        <v>44216</v>
      </c>
      <c r="K120" s="53"/>
      <c r="L120" s="67"/>
      <c r="M120" s="65"/>
      <c r="N120" s="54"/>
      <c r="O120" s="27" t="s">
        <v>298</v>
      </c>
      <c r="P120" s="27" t="s">
        <v>0</v>
      </c>
      <c r="Q120" s="27">
        <v>5</v>
      </c>
      <c r="R120" s="84">
        <v>29.5</v>
      </c>
      <c r="S120" s="84">
        <v>147.5</v>
      </c>
    </row>
    <row r="121" spans="1:19" ht="15" customHeight="1" thickBot="1" x14ac:dyDescent="0.3">
      <c r="A121" s="61" t="s">
        <v>41</v>
      </c>
      <c r="B121" s="60">
        <v>1</v>
      </c>
      <c r="C121" s="60"/>
      <c r="D121" s="78"/>
      <c r="E121" s="10"/>
      <c r="F121" s="64">
        <v>5102</v>
      </c>
      <c r="G121" s="64">
        <v>1</v>
      </c>
      <c r="H121" s="52">
        <v>11509</v>
      </c>
      <c r="I121" s="52">
        <v>44216</v>
      </c>
      <c r="J121" s="53">
        <v>44216</v>
      </c>
      <c r="K121" s="53"/>
      <c r="L121" s="67"/>
      <c r="M121" s="65"/>
      <c r="N121" s="54"/>
      <c r="O121" s="27" t="s">
        <v>299</v>
      </c>
      <c r="P121" s="27" t="s">
        <v>246</v>
      </c>
      <c r="Q121" s="27">
        <v>40</v>
      </c>
      <c r="R121" s="84">
        <v>1.4</v>
      </c>
      <c r="S121" s="84">
        <v>56</v>
      </c>
    </row>
    <row r="122" spans="1:19" ht="15" customHeight="1" thickBot="1" x14ac:dyDescent="0.3">
      <c r="A122" s="61" t="s">
        <v>41</v>
      </c>
      <c r="B122" s="60">
        <v>1</v>
      </c>
      <c r="C122" s="60"/>
      <c r="D122" s="78"/>
      <c r="E122" s="10"/>
      <c r="F122" s="64">
        <v>5102</v>
      </c>
      <c r="G122" s="64">
        <v>1</v>
      </c>
      <c r="H122" s="52">
        <v>11509</v>
      </c>
      <c r="I122" s="52">
        <v>44216</v>
      </c>
      <c r="J122" s="53">
        <v>44216</v>
      </c>
      <c r="K122" s="53"/>
      <c r="L122" s="67"/>
      <c r="M122" s="65"/>
      <c r="N122" s="54"/>
      <c r="O122" s="27" t="s">
        <v>300</v>
      </c>
      <c r="P122" s="27" t="s">
        <v>0</v>
      </c>
      <c r="Q122" s="27">
        <v>12</v>
      </c>
      <c r="R122" s="84">
        <v>0.65</v>
      </c>
      <c r="S122" s="84">
        <v>7.8</v>
      </c>
    </row>
    <row r="123" spans="1:19" ht="15" customHeight="1" thickBot="1" x14ac:dyDescent="0.3">
      <c r="A123" s="61" t="s">
        <v>41</v>
      </c>
      <c r="B123" s="60">
        <v>1</v>
      </c>
      <c r="C123" s="60"/>
      <c r="D123" s="78"/>
      <c r="E123" s="10"/>
      <c r="F123" s="64">
        <v>5102</v>
      </c>
      <c r="G123" s="64">
        <v>1</v>
      </c>
      <c r="H123" s="52">
        <v>11509</v>
      </c>
      <c r="I123" s="52">
        <v>44216</v>
      </c>
      <c r="J123" s="53">
        <v>44216</v>
      </c>
      <c r="K123" s="53"/>
      <c r="L123" s="67"/>
      <c r="M123" s="65"/>
      <c r="N123" s="54"/>
      <c r="O123" s="27" t="s">
        <v>301</v>
      </c>
      <c r="P123" s="27" t="s">
        <v>0</v>
      </c>
      <c r="Q123" s="27">
        <v>10</v>
      </c>
      <c r="R123" s="84">
        <v>1.1000000000000001</v>
      </c>
      <c r="S123" s="84">
        <v>11</v>
      </c>
    </row>
    <row r="124" spans="1:19" ht="15" customHeight="1" thickBot="1" x14ac:dyDescent="0.3">
      <c r="A124" s="61" t="s">
        <v>41</v>
      </c>
      <c r="B124" s="60">
        <v>1</v>
      </c>
      <c r="C124" s="60" t="s">
        <v>338</v>
      </c>
      <c r="D124" s="78" t="s">
        <v>337</v>
      </c>
      <c r="E124" s="10" t="s">
        <v>44</v>
      </c>
      <c r="F124" s="64">
        <v>5102</v>
      </c>
      <c r="G124" s="64">
        <v>1</v>
      </c>
      <c r="H124" s="52">
        <v>11438</v>
      </c>
      <c r="I124" s="52">
        <v>44208</v>
      </c>
      <c r="J124" s="53">
        <v>44208</v>
      </c>
      <c r="K124" s="53">
        <v>430</v>
      </c>
      <c r="L124" s="67">
        <v>2.6210111101202E+43</v>
      </c>
      <c r="M124" s="66" t="s">
        <v>46</v>
      </c>
      <c r="N124" s="54" t="s">
        <v>47</v>
      </c>
      <c r="O124" s="27" t="s">
        <v>302</v>
      </c>
      <c r="P124" s="27" t="s">
        <v>0</v>
      </c>
      <c r="Q124" s="27">
        <v>5</v>
      </c>
      <c r="R124" s="84">
        <v>86</v>
      </c>
      <c r="S124" s="84">
        <v>430</v>
      </c>
    </row>
    <row r="125" spans="1:19" ht="15" customHeight="1" thickBot="1" x14ac:dyDescent="0.3">
      <c r="A125" s="61" t="s">
        <v>41</v>
      </c>
      <c r="B125" s="60">
        <v>1</v>
      </c>
      <c r="C125" s="60" t="s">
        <v>338</v>
      </c>
      <c r="D125" s="78" t="s">
        <v>337</v>
      </c>
      <c r="E125" s="10" t="s">
        <v>44</v>
      </c>
      <c r="F125" s="64">
        <v>5102</v>
      </c>
      <c r="G125" s="64">
        <v>1</v>
      </c>
      <c r="H125" s="52">
        <v>11506</v>
      </c>
      <c r="I125" s="52">
        <v>44216</v>
      </c>
      <c r="J125" s="53">
        <v>44216</v>
      </c>
      <c r="K125" s="53">
        <v>219.5</v>
      </c>
      <c r="L125" s="67">
        <v>2.6210111101202E+43</v>
      </c>
      <c r="M125" s="66" t="s">
        <v>46</v>
      </c>
      <c r="N125" s="54" t="s">
        <v>47</v>
      </c>
      <c r="O125" s="27" t="s">
        <v>303</v>
      </c>
      <c r="P125" s="27" t="s">
        <v>0</v>
      </c>
      <c r="Q125" s="27">
        <v>100</v>
      </c>
      <c r="R125" s="84">
        <v>1.1000000000000001</v>
      </c>
      <c r="S125" s="84">
        <v>110</v>
      </c>
    </row>
    <row r="126" spans="1:19" ht="15" customHeight="1" thickBot="1" x14ac:dyDescent="0.3">
      <c r="A126" s="61" t="s">
        <v>41</v>
      </c>
      <c r="B126" s="60">
        <v>1</v>
      </c>
      <c r="C126" s="60"/>
      <c r="D126" s="78"/>
      <c r="E126" s="10"/>
      <c r="F126" s="64">
        <v>5102</v>
      </c>
      <c r="G126" s="64">
        <v>1</v>
      </c>
      <c r="H126" s="52">
        <v>11506</v>
      </c>
      <c r="I126" s="52">
        <v>44216</v>
      </c>
      <c r="J126" s="53">
        <v>44216</v>
      </c>
      <c r="K126" s="53"/>
      <c r="L126" s="67"/>
      <c r="M126" s="65"/>
      <c r="N126" s="54" t="s">
        <v>47</v>
      </c>
      <c r="O126" s="27" t="s">
        <v>304</v>
      </c>
      <c r="P126" s="27" t="s">
        <v>0</v>
      </c>
      <c r="Q126" s="27">
        <v>15</v>
      </c>
      <c r="R126" s="84">
        <v>7.3</v>
      </c>
      <c r="S126" s="84">
        <v>109.5</v>
      </c>
    </row>
    <row r="127" spans="1:19" ht="15" customHeight="1" thickBot="1" x14ac:dyDescent="0.3">
      <c r="K127" s="67"/>
      <c r="O127" s="27"/>
    </row>
    <row r="128" spans="1:19" ht="15" customHeight="1" thickBot="1" x14ac:dyDescent="0.3">
      <c r="K128" s="67"/>
      <c r="O128" s="27"/>
    </row>
    <row r="129" spans="11:15" ht="15" customHeight="1" thickBot="1" x14ac:dyDescent="0.3">
      <c r="K129" s="67"/>
      <c r="O129" s="27"/>
    </row>
    <row r="130" spans="11:15" ht="15" customHeight="1" thickBot="1" x14ac:dyDescent="0.3">
      <c r="K130" s="67"/>
      <c r="O130" s="27"/>
    </row>
    <row r="131" spans="11:15" ht="15" customHeight="1" x14ac:dyDescent="0.25">
      <c r="K131" s="67"/>
    </row>
    <row r="132" spans="11:15" ht="15" customHeight="1" x14ac:dyDescent="0.25">
      <c r="K132" s="67"/>
    </row>
    <row r="133" spans="11:15" ht="15" customHeight="1" x14ac:dyDescent="0.25">
      <c r="K133" s="67"/>
    </row>
    <row r="134" spans="11:15" ht="15" customHeight="1" x14ac:dyDescent="0.25">
      <c r="K134" s="67"/>
    </row>
    <row r="135" spans="11:15" ht="15" customHeight="1" x14ac:dyDescent="0.25">
      <c r="K135" s="67"/>
    </row>
    <row r="136" spans="11:15" ht="15" customHeight="1" x14ac:dyDescent="0.25">
      <c r="K136" s="67"/>
    </row>
    <row r="137" spans="11:15" ht="15" customHeight="1" x14ac:dyDescent="0.25">
      <c r="K137" s="67"/>
    </row>
    <row r="138" spans="11:15" ht="15" customHeight="1" x14ac:dyDescent="0.25">
      <c r="K138" s="67"/>
    </row>
    <row r="139" spans="11:15" ht="15" customHeight="1" x14ac:dyDescent="0.25">
      <c r="K139" s="67"/>
    </row>
    <row r="140" spans="11:15" ht="15" customHeight="1" x14ac:dyDescent="0.25">
      <c r="K140" s="67"/>
    </row>
    <row r="141" spans="11:15" ht="15" customHeight="1" x14ac:dyDescent="0.25">
      <c r="K141" s="67"/>
    </row>
    <row r="142" spans="11:15" ht="15" customHeight="1" x14ac:dyDescent="0.25">
      <c r="K142" s="67"/>
    </row>
    <row r="143" spans="11:15" ht="15" customHeight="1" x14ac:dyDescent="0.25">
      <c r="K143" s="67"/>
    </row>
    <row r="144" spans="11:15" ht="15" customHeight="1" x14ac:dyDescent="0.25">
      <c r="K144" s="67"/>
    </row>
    <row r="145" spans="11:11" ht="15" customHeight="1" x14ac:dyDescent="0.25">
      <c r="K145" s="67"/>
    </row>
    <row r="146" spans="11:11" ht="15" customHeight="1" x14ac:dyDescent="0.25">
      <c r="K146" s="67"/>
    </row>
    <row r="147" spans="11:11" ht="15" customHeight="1" x14ac:dyDescent="0.25">
      <c r="K147" s="67"/>
    </row>
    <row r="148" spans="11:11" ht="15" customHeight="1" x14ac:dyDescent="0.25">
      <c r="K148" s="67"/>
    </row>
    <row r="149" spans="11:11" ht="15" customHeight="1" x14ac:dyDescent="0.25">
      <c r="K149" s="67"/>
    </row>
    <row r="150" spans="11:11" ht="15" customHeight="1" x14ac:dyDescent="0.25">
      <c r="K150" s="67"/>
    </row>
    <row r="151" spans="11:11" ht="15" customHeight="1" x14ac:dyDescent="0.25">
      <c r="K151" s="67"/>
    </row>
    <row r="152" spans="11:11" ht="15" customHeight="1" x14ac:dyDescent="0.25">
      <c r="K152" s="67"/>
    </row>
    <row r="153" spans="11:11" ht="15" customHeight="1" x14ac:dyDescent="0.25">
      <c r="K153" s="67"/>
    </row>
    <row r="154" spans="11:11" ht="15" customHeight="1" x14ac:dyDescent="0.25">
      <c r="K154" s="67"/>
    </row>
    <row r="155" spans="11:11" ht="15" customHeight="1" x14ac:dyDescent="0.25">
      <c r="K155" s="67"/>
    </row>
    <row r="156" spans="11:11" ht="15" customHeight="1" x14ac:dyDescent="0.25">
      <c r="K156" s="67"/>
    </row>
    <row r="157" spans="11:11" ht="15" customHeight="1" x14ac:dyDescent="0.25">
      <c r="K157" s="67"/>
    </row>
    <row r="158" spans="11:11" ht="15" customHeight="1" x14ac:dyDescent="0.25">
      <c r="K158" s="67"/>
    </row>
    <row r="159" spans="11:11" ht="15" customHeight="1" x14ac:dyDescent="0.25">
      <c r="K159" s="67"/>
    </row>
    <row r="160" spans="11:11" ht="15" customHeight="1" x14ac:dyDescent="0.25">
      <c r="K160" s="67"/>
    </row>
    <row r="161" spans="11:11" ht="15" customHeight="1" x14ac:dyDescent="0.25">
      <c r="K161" s="67"/>
    </row>
    <row r="162" spans="11:11" ht="15" customHeight="1" x14ac:dyDescent="0.25">
      <c r="K162" s="67"/>
    </row>
    <row r="163" spans="11:11" ht="15" customHeight="1" x14ac:dyDescent="0.25">
      <c r="K163" s="67"/>
    </row>
    <row r="164" spans="11:11" ht="15" customHeight="1" x14ac:dyDescent="0.25">
      <c r="K164" s="67"/>
    </row>
    <row r="165" spans="11:11" ht="15" customHeight="1" x14ac:dyDescent="0.25">
      <c r="K165" s="67"/>
    </row>
    <row r="166" spans="11:11" ht="15" customHeight="1" x14ac:dyDescent="0.25">
      <c r="K166" s="67"/>
    </row>
    <row r="167" spans="11:11" ht="15" customHeight="1" x14ac:dyDescent="0.25">
      <c r="K167" s="67"/>
    </row>
    <row r="168" spans="11:11" ht="15" customHeight="1" x14ac:dyDescent="0.25">
      <c r="K168" s="67"/>
    </row>
    <row r="169" spans="11:11" ht="15" customHeight="1" x14ac:dyDescent="0.25">
      <c r="K169" s="67"/>
    </row>
    <row r="170" spans="11:11" ht="15" customHeight="1" x14ac:dyDescent="0.25">
      <c r="K170" s="67"/>
    </row>
    <row r="171" spans="11:11" ht="15" customHeight="1" x14ac:dyDescent="0.25">
      <c r="K171" s="67"/>
    </row>
    <row r="172" spans="11:11" ht="15" customHeight="1" x14ac:dyDescent="0.25">
      <c r="K172" s="67"/>
    </row>
    <row r="173" spans="11:11" ht="15" customHeight="1" x14ac:dyDescent="0.25">
      <c r="K173" s="67"/>
    </row>
    <row r="174" spans="11:11" ht="15" customHeight="1" x14ac:dyDescent="0.25">
      <c r="K174" s="67"/>
    </row>
    <row r="175" spans="11:11" ht="15" customHeight="1" x14ac:dyDescent="0.25">
      <c r="K175" s="67"/>
    </row>
    <row r="176" spans="11:11" ht="15" customHeight="1" x14ac:dyDescent="0.25">
      <c r="K176" s="67"/>
    </row>
    <row r="177" spans="11:11" ht="15" customHeight="1" x14ac:dyDescent="0.25">
      <c r="K177" s="67"/>
    </row>
    <row r="178" spans="11:11" ht="15" customHeight="1" x14ac:dyDescent="0.25">
      <c r="K178" s="67"/>
    </row>
    <row r="179" spans="11:11" ht="15" customHeight="1" x14ac:dyDescent="0.25">
      <c r="K179" s="67"/>
    </row>
    <row r="180" spans="11:11" ht="15" customHeight="1" x14ac:dyDescent="0.25">
      <c r="K180" s="67"/>
    </row>
    <row r="181" spans="11:11" ht="15" customHeight="1" x14ac:dyDescent="0.25">
      <c r="K181" s="67"/>
    </row>
    <row r="182" spans="11:11" ht="15" customHeight="1" x14ac:dyDescent="0.25">
      <c r="K182" s="67"/>
    </row>
    <row r="183" spans="11:11" ht="15" customHeight="1" x14ac:dyDescent="0.25">
      <c r="K183" s="67"/>
    </row>
    <row r="184" spans="11:11" ht="15" customHeight="1" x14ac:dyDescent="0.25">
      <c r="K184" s="67"/>
    </row>
    <row r="185" spans="11:11" ht="15" customHeight="1" x14ac:dyDescent="0.25">
      <c r="K185" s="67"/>
    </row>
    <row r="186" spans="11:11" ht="15" customHeight="1" x14ac:dyDescent="0.25">
      <c r="K186" s="67"/>
    </row>
    <row r="187" spans="11:11" ht="15" customHeight="1" x14ac:dyDescent="0.25">
      <c r="K187" s="67"/>
    </row>
    <row r="188" spans="11:11" ht="15" customHeight="1" x14ac:dyDescent="0.25">
      <c r="K188" s="67"/>
    </row>
    <row r="189" spans="11:11" ht="15" customHeight="1" x14ac:dyDescent="0.25">
      <c r="K189" s="67"/>
    </row>
    <row r="190" spans="11:11" ht="15" customHeight="1" x14ac:dyDescent="0.25">
      <c r="K190" s="67"/>
    </row>
    <row r="191" spans="11:11" ht="15" customHeight="1" x14ac:dyDescent="0.25">
      <c r="K191" s="67"/>
    </row>
    <row r="192" spans="11:11" ht="15" customHeight="1" x14ac:dyDescent="0.25">
      <c r="K192" s="67"/>
    </row>
    <row r="193" spans="11:11" ht="15" customHeight="1" x14ac:dyDescent="0.25">
      <c r="K193" s="67"/>
    </row>
    <row r="194" spans="11:11" ht="15" customHeight="1" x14ac:dyDescent="0.25">
      <c r="K194" s="67"/>
    </row>
    <row r="195" spans="11:11" ht="15" customHeight="1" x14ac:dyDescent="0.25">
      <c r="K195" s="67"/>
    </row>
    <row r="196" spans="11:11" ht="15" customHeight="1" x14ac:dyDescent="0.25">
      <c r="K196" s="67"/>
    </row>
    <row r="197" spans="11:11" ht="15" customHeight="1" x14ac:dyDescent="0.25">
      <c r="K197" s="67"/>
    </row>
    <row r="198" spans="11:11" ht="15" customHeight="1" x14ac:dyDescent="0.25">
      <c r="K198" s="67"/>
    </row>
    <row r="199" spans="11:11" ht="15" customHeight="1" x14ac:dyDescent="0.25">
      <c r="K199" s="67"/>
    </row>
    <row r="200" spans="11:11" ht="15" customHeight="1" x14ac:dyDescent="0.25">
      <c r="K200" s="67"/>
    </row>
    <row r="201" spans="11:11" ht="15" customHeight="1" x14ac:dyDescent="0.25">
      <c r="K201" s="67"/>
    </row>
    <row r="202" spans="11:11" ht="15" customHeight="1" x14ac:dyDescent="0.25">
      <c r="K202" s="67"/>
    </row>
    <row r="203" spans="11:11" ht="15" customHeight="1" x14ac:dyDescent="0.25">
      <c r="K203" s="67"/>
    </row>
    <row r="204" spans="11:11" ht="15" customHeight="1" x14ac:dyDescent="0.25">
      <c r="K204" s="67"/>
    </row>
    <row r="205" spans="11:11" ht="15" customHeight="1" x14ac:dyDescent="0.25">
      <c r="K205" s="67"/>
    </row>
    <row r="206" spans="11:11" ht="15" customHeight="1" x14ac:dyDescent="0.25">
      <c r="K206" s="67"/>
    </row>
    <row r="207" spans="11:11" ht="15" customHeight="1" x14ac:dyDescent="0.25">
      <c r="K207" s="67"/>
    </row>
    <row r="208" spans="11:11" ht="15" customHeight="1" x14ac:dyDescent="0.25">
      <c r="K208" s="67"/>
    </row>
    <row r="209" spans="11:11" ht="15" customHeight="1" x14ac:dyDescent="0.25">
      <c r="K209" s="67"/>
    </row>
    <row r="210" spans="11:11" ht="15" customHeight="1" x14ac:dyDescent="0.25">
      <c r="K210" s="67"/>
    </row>
    <row r="211" spans="11:11" ht="15" customHeight="1" x14ac:dyDescent="0.25">
      <c r="K211" s="67"/>
    </row>
    <row r="212" spans="11:11" ht="15" customHeight="1" x14ac:dyDescent="0.25">
      <c r="K212" s="67"/>
    </row>
    <row r="213" spans="11:11" ht="15" customHeight="1" x14ac:dyDescent="0.25">
      <c r="K213" s="67"/>
    </row>
    <row r="214" spans="11:11" ht="15" customHeight="1" x14ac:dyDescent="0.25">
      <c r="K214" s="67"/>
    </row>
    <row r="215" spans="11:11" ht="15" customHeight="1" x14ac:dyDescent="0.25">
      <c r="K215" s="67"/>
    </row>
    <row r="216" spans="11:11" ht="15" customHeight="1" x14ac:dyDescent="0.25">
      <c r="K216" s="67"/>
    </row>
    <row r="217" spans="11:11" ht="15" customHeight="1" x14ac:dyDescent="0.25">
      <c r="K217" s="67"/>
    </row>
    <row r="218" spans="11:11" ht="15" customHeight="1" x14ac:dyDescent="0.25">
      <c r="K218" s="67"/>
    </row>
    <row r="219" spans="11:11" ht="15" customHeight="1" x14ac:dyDescent="0.25">
      <c r="K219" s="67"/>
    </row>
    <row r="220" spans="11:11" ht="15" customHeight="1" x14ac:dyDescent="0.25">
      <c r="K220" s="67"/>
    </row>
    <row r="221" spans="11:11" ht="15" customHeight="1" x14ac:dyDescent="0.25">
      <c r="K221" s="67"/>
    </row>
    <row r="222" spans="11:11" ht="15" customHeight="1" x14ac:dyDescent="0.25">
      <c r="K222" s="67"/>
    </row>
    <row r="223" spans="11:11" ht="15" customHeight="1" x14ac:dyDescent="0.25">
      <c r="K223" s="67"/>
    </row>
    <row r="224" spans="11:11" ht="15" customHeight="1" x14ac:dyDescent="0.25">
      <c r="K224" s="67"/>
    </row>
    <row r="225" spans="11:11" ht="15" customHeight="1" x14ac:dyDescent="0.25">
      <c r="K225" s="67"/>
    </row>
    <row r="226" spans="11:11" ht="15" customHeight="1" x14ac:dyDescent="0.25">
      <c r="K226" s="67"/>
    </row>
    <row r="227" spans="11:11" ht="15" customHeight="1" x14ac:dyDescent="0.25">
      <c r="K227" s="67"/>
    </row>
    <row r="228" spans="11:11" ht="15" customHeight="1" x14ac:dyDescent="0.25">
      <c r="K228" s="67"/>
    </row>
    <row r="229" spans="11:11" ht="15" customHeight="1" x14ac:dyDescent="0.25">
      <c r="K229" s="67"/>
    </row>
    <row r="230" spans="11:11" ht="15" customHeight="1" x14ac:dyDescent="0.25">
      <c r="K230" s="67"/>
    </row>
    <row r="231" spans="11:11" ht="15" customHeight="1" x14ac:dyDescent="0.25">
      <c r="K231" s="67"/>
    </row>
    <row r="232" spans="11:11" ht="15" customHeight="1" x14ac:dyDescent="0.25">
      <c r="K232" s="67"/>
    </row>
    <row r="233" spans="11:11" ht="15" customHeight="1" x14ac:dyDescent="0.25">
      <c r="K233" s="67"/>
    </row>
    <row r="234" spans="11:11" ht="15" customHeight="1" x14ac:dyDescent="0.25">
      <c r="K234" s="67"/>
    </row>
    <row r="235" spans="11:11" ht="15" customHeight="1" x14ac:dyDescent="0.25">
      <c r="K235" s="67"/>
    </row>
    <row r="236" spans="11:11" ht="15" customHeight="1" x14ac:dyDescent="0.25">
      <c r="K236" s="67"/>
    </row>
    <row r="237" spans="11:11" ht="15" customHeight="1" x14ac:dyDescent="0.25">
      <c r="K237" s="67"/>
    </row>
    <row r="238" spans="11:11" ht="15" customHeight="1" x14ac:dyDescent="0.25">
      <c r="K238" s="67"/>
    </row>
    <row r="239" spans="11:11" ht="15" customHeight="1" x14ac:dyDescent="0.25">
      <c r="K239" s="67"/>
    </row>
    <row r="240" spans="11:11" ht="15" customHeight="1" x14ac:dyDescent="0.25">
      <c r="K240" s="67"/>
    </row>
    <row r="241" spans="11:11" ht="15" customHeight="1" x14ac:dyDescent="0.25">
      <c r="K241" s="67"/>
    </row>
    <row r="242" spans="11:11" ht="15" customHeight="1" x14ac:dyDescent="0.25">
      <c r="K242" s="67"/>
    </row>
    <row r="243" spans="11:11" ht="15" customHeight="1" x14ac:dyDescent="0.25">
      <c r="K243" s="67"/>
    </row>
    <row r="244" spans="11:11" ht="15" customHeight="1" x14ac:dyDescent="0.25">
      <c r="K244" s="67"/>
    </row>
    <row r="62652" ht="12.75" customHeight="1" x14ac:dyDescent="0.25"/>
    <row r="62653" ht="12.75" customHeight="1" x14ac:dyDescent="0.25"/>
    <row r="62654" ht="12.75" customHeight="1" x14ac:dyDescent="0.25"/>
    <row r="62655" ht="12.75" customHeight="1" x14ac:dyDescent="0.25"/>
    <row r="62656" ht="12.75" customHeight="1" x14ac:dyDescent="0.25"/>
    <row r="62657" ht="12.75" customHeight="1" x14ac:dyDescent="0.25"/>
    <row r="62658" ht="12.75" customHeight="1" x14ac:dyDescent="0.25"/>
    <row r="62659" ht="12.75" customHeight="1" x14ac:dyDescent="0.25"/>
    <row r="62660" ht="12.75" customHeight="1" x14ac:dyDescent="0.25"/>
    <row r="62661" ht="12.75" customHeight="1" x14ac:dyDescent="0.25"/>
    <row r="62662" ht="12.75" customHeight="1" x14ac:dyDescent="0.25"/>
    <row r="62663" ht="12.75" customHeight="1" x14ac:dyDescent="0.25"/>
    <row r="62664" ht="12.75" customHeight="1" x14ac:dyDescent="0.25"/>
    <row r="62665" ht="12.75" customHeight="1" x14ac:dyDescent="0.25"/>
    <row r="62666" ht="12.75" customHeight="1" x14ac:dyDescent="0.25"/>
    <row r="62667" ht="12.75" customHeight="1" x14ac:dyDescent="0.25"/>
    <row r="62668" ht="12.75" customHeight="1" x14ac:dyDescent="0.25"/>
    <row r="62669" ht="12.75" customHeight="1" x14ac:dyDescent="0.25"/>
    <row r="62670" ht="12.75" customHeight="1" x14ac:dyDescent="0.25"/>
    <row r="62671" ht="12.75" customHeight="1" x14ac:dyDescent="0.25"/>
    <row r="62672" ht="12.75" customHeight="1" x14ac:dyDescent="0.25"/>
    <row r="62673" ht="12.75" customHeight="1" x14ac:dyDescent="0.25"/>
    <row r="62674" ht="12.75" customHeight="1" x14ac:dyDescent="0.25"/>
    <row r="62675" ht="12.75" customHeight="1" x14ac:dyDescent="0.25"/>
    <row r="62676" ht="12.75" customHeight="1" x14ac:dyDescent="0.25"/>
    <row r="62677" ht="12.75" customHeight="1" x14ac:dyDescent="0.25"/>
    <row r="62678" ht="12.75" customHeight="1" x14ac:dyDescent="0.25"/>
    <row r="62679" ht="12.75" customHeight="1" x14ac:dyDescent="0.25"/>
    <row r="62680" ht="12.75" customHeight="1" x14ac:dyDescent="0.25"/>
    <row r="62681" ht="12.75" customHeight="1" x14ac:dyDescent="0.25"/>
    <row r="62682" ht="12.75" customHeight="1" x14ac:dyDescent="0.25"/>
    <row r="62683" ht="12.75" customHeight="1" x14ac:dyDescent="0.25"/>
    <row r="62684" ht="12.75" customHeight="1" x14ac:dyDescent="0.25"/>
    <row r="62685" ht="12.75" customHeight="1" x14ac:dyDescent="0.25"/>
    <row r="62686" ht="12.75" customHeight="1" x14ac:dyDescent="0.25"/>
    <row r="62687" ht="12.75" customHeight="1" x14ac:dyDescent="0.25"/>
    <row r="62688" ht="12.75" customHeight="1" x14ac:dyDescent="0.25"/>
    <row r="62689" ht="12.75" customHeight="1" x14ac:dyDescent="0.25"/>
    <row r="62690" ht="12.75" customHeight="1" x14ac:dyDescent="0.25"/>
    <row r="62691" ht="12.75" customHeight="1" x14ac:dyDescent="0.25"/>
    <row r="62692" ht="12.75" customHeight="1" x14ac:dyDescent="0.25"/>
    <row r="62693" ht="12.75" customHeight="1" x14ac:dyDescent="0.25"/>
    <row r="62694" ht="12.75" customHeight="1" x14ac:dyDescent="0.25"/>
    <row r="62695" ht="12.75" customHeight="1" x14ac:dyDescent="0.25"/>
    <row r="62696" ht="12.75" customHeight="1" x14ac:dyDescent="0.25"/>
    <row r="62697" ht="12.75" customHeight="1" x14ac:dyDescent="0.25"/>
    <row r="62698" ht="12.75" customHeight="1" x14ac:dyDescent="0.25"/>
    <row r="62699" ht="12.75" customHeight="1" x14ac:dyDescent="0.25"/>
    <row r="62700" ht="12.75" customHeight="1" x14ac:dyDescent="0.25"/>
    <row r="62701" ht="12.75" customHeight="1" x14ac:dyDescent="0.25"/>
    <row r="62702" ht="12.75" customHeight="1" x14ac:dyDescent="0.25"/>
    <row r="62703" ht="12.75" customHeight="1" x14ac:dyDescent="0.25"/>
    <row r="62704" ht="12.75" customHeight="1" x14ac:dyDescent="0.25"/>
    <row r="62705" ht="12.75" customHeight="1" x14ac:dyDescent="0.25"/>
    <row r="62706" ht="12.75" customHeight="1" x14ac:dyDescent="0.25"/>
    <row r="62707" ht="12.75" customHeight="1" x14ac:dyDescent="0.25"/>
    <row r="62708" ht="12.75" customHeight="1" x14ac:dyDescent="0.25"/>
    <row r="62709" ht="12.75" customHeight="1" x14ac:dyDescent="0.25"/>
    <row r="62710" ht="12.75" customHeight="1" x14ac:dyDescent="0.25"/>
    <row r="62711" ht="12.75" customHeight="1" x14ac:dyDescent="0.25"/>
    <row r="62712" ht="12.75" customHeight="1" x14ac:dyDescent="0.25"/>
    <row r="62713" ht="12.75" customHeight="1" x14ac:dyDescent="0.25"/>
    <row r="62714" ht="12.75" customHeight="1" x14ac:dyDescent="0.25"/>
    <row r="62715" ht="12.75" customHeight="1" x14ac:dyDescent="0.25"/>
    <row r="62716" ht="12.75" customHeight="1" x14ac:dyDescent="0.25"/>
    <row r="62717" ht="12.75" customHeight="1" x14ac:dyDescent="0.25"/>
    <row r="62718" ht="12.75" customHeight="1" x14ac:dyDescent="0.25"/>
    <row r="62719" ht="12.75" customHeight="1" x14ac:dyDescent="0.25"/>
    <row r="62720" ht="12.75" customHeight="1" x14ac:dyDescent="0.25"/>
    <row r="62721" ht="12.75" customHeight="1" x14ac:dyDescent="0.25"/>
    <row r="62722" ht="12.75" customHeight="1" x14ac:dyDescent="0.25"/>
    <row r="62723" ht="12.75" customHeight="1" x14ac:dyDescent="0.25"/>
    <row r="62724" ht="12.75" customHeight="1" x14ac:dyDescent="0.25"/>
    <row r="62725" ht="12.75" customHeight="1" x14ac:dyDescent="0.25"/>
    <row r="62726" ht="12.75" customHeight="1" x14ac:dyDescent="0.25"/>
    <row r="62727" ht="12.75" customHeight="1" x14ac:dyDescent="0.25"/>
    <row r="62728" ht="12.75" customHeight="1" x14ac:dyDescent="0.25"/>
    <row r="62729" ht="12.75" customHeight="1" x14ac:dyDescent="0.25"/>
    <row r="62730" ht="12.75" customHeight="1" x14ac:dyDescent="0.25"/>
    <row r="62731" ht="12.75" customHeight="1" x14ac:dyDescent="0.25"/>
    <row r="62732" ht="12.75" customHeight="1" x14ac:dyDescent="0.25"/>
    <row r="62733" ht="12.75" customHeight="1" x14ac:dyDescent="0.25"/>
    <row r="62734" ht="12.75" customHeight="1" x14ac:dyDescent="0.25"/>
    <row r="62735" ht="12.75" customHeight="1" x14ac:dyDescent="0.25"/>
    <row r="62736" ht="12.75" customHeight="1" x14ac:dyDescent="0.25"/>
    <row r="62737" ht="12.75" customHeight="1" x14ac:dyDescent="0.25"/>
    <row r="62738" ht="12.75" customHeight="1" x14ac:dyDescent="0.25"/>
    <row r="62739" ht="12.75" customHeight="1" x14ac:dyDescent="0.25"/>
    <row r="62740" ht="12.75" customHeight="1" x14ac:dyDescent="0.25"/>
    <row r="62741" ht="12.75" customHeight="1" x14ac:dyDescent="0.25"/>
    <row r="62742" ht="12.75" customHeight="1" x14ac:dyDescent="0.25"/>
    <row r="62743" ht="12.75" customHeight="1" x14ac:dyDescent="0.25"/>
    <row r="62744" ht="12.75" customHeight="1" x14ac:dyDescent="0.25"/>
    <row r="62745" ht="12.75" customHeight="1" x14ac:dyDescent="0.25"/>
    <row r="62746" ht="12.75" customHeight="1" x14ac:dyDescent="0.25"/>
    <row r="62747" ht="12.75" customHeight="1" x14ac:dyDescent="0.25"/>
    <row r="62748" ht="12.75" customHeight="1" x14ac:dyDescent="0.25"/>
    <row r="62749" ht="12.75" customHeight="1" x14ac:dyDescent="0.25"/>
    <row r="62750" ht="12.75" customHeight="1" x14ac:dyDescent="0.25"/>
    <row r="62751" ht="12.75" customHeight="1" x14ac:dyDescent="0.25"/>
    <row r="62752" ht="12.75" customHeight="1" x14ac:dyDescent="0.25"/>
    <row r="62753" ht="12.75" customHeight="1" x14ac:dyDescent="0.25"/>
    <row r="62754" ht="12.75" customHeight="1" x14ac:dyDescent="0.25"/>
    <row r="62755" ht="12.75" customHeight="1" x14ac:dyDescent="0.25"/>
    <row r="62756" ht="12.75" customHeight="1" x14ac:dyDescent="0.25"/>
  </sheetData>
  <sheetProtection selectLockedCells="1" selectUnlockedCells="1"/>
  <autoFilter ref="B3:N126"/>
  <pageMargins left="0.51180555555555551" right="0.51180555555555551" top="0.78749999999999998" bottom="0.78749999999999998" header="0.51180555555555551" footer="0.51180555555555551"/>
  <pageSetup paperSize="9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zoomScale="75" zoomScaleNormal="75" workbookViewId="0">
      <selection activeCell="C6" sqref="C6"/>
    </sheetView>
  </sheetViews>
  <sheetFormatPr defaultColWidth="11.5703125" defaultRowHeight="15" customHeight="1" x14ac:dyDescent="0.25"/>
  <cols>
    <col min="1" max="1" width="18" style="29" customWidth="1"/>
    <col min="2" max="2" width="17.42578125" style="30" customWidth="1"/>
    <col min="3" max="3" width="105.7109375" style="30" customWidth="1"/>
    <col min="4" max="4" width="13.5703125" customWidth="1"/>
    <col min="5" max="5" width="13.7109375" customWidth="1"/>
    <col min="6" max="6" width="14.85546875" customWidth="1"/>
    <col min="7" max="7" width="14.7109375" customWidth="1"/>
    <col min="8" max="9" width="13.140625" customWidth="1"/>
    <col min="10" max="10" width="9.7109375" customWidth="1"/>
    <col min="11" max="11" width="4.7109375" customWidth="1"/>
    <col min="12" max="64" width="9.140625" customWidth="1"/>
  </cols>
  <sheetData>
    <row r="1" spans="1:3" ht="24.75" customHeight="1" x14ac:dyDescent="0.25">
      <c r="A1" s="88" t="s">
        <v>18</v>
      </c>
      <c r="B1" s="88"/>
      <c r="C1" s="88"/>
    </row>
    <row r="2" spans="1:3" ht="15" customHeight="1" x14ac:dyDescent="0.25">
      <c r="A2" s="89" t="s">
        <v>19</v>
      </c>
      <c r="B2" s="31" t="s">
        <v>3</v>
      </c>
      <c r="C2" s="32" t="s">
        <v>20</v>
      </c>
    </row>
    <row r="3" spans="1:3" ht="15" customHeight="1" x14ac:dyDescent="0.25">
      <c r="A3" s="89"/>
      <c r="B3" s="33" t="s">
        <v>4</v>
      </c>
      <c r="C3" s="34" t="s">
        <v>21</v>
      </c>
    </row>
    <row r="4" spans="1:3" ht="15" customHeight="1" x14ac:dyDescent="0.25">
      <c r="A4" s="89"/>
      <c r="B4" s="33" t="s">
        <v>5</v>
      </c>
      <c r="C4" s="34" t="s">
        <v>22</v>
      </c>
    </row>
    <row r="5" spans="1:3" ht="15" customHeight="1" x14ac:dyDescent="0.25">
      <c r="A5" s="89"/>
      <c r="B5" s="35" t="s">
        <v>6</v>
      </c>
      <c r="C5" s="36" t="s">
        <v>23</v>
      </c>
    </row>
    <row r="6" spans="1:3" ht="15" customHeight="1" x14ac:dyDescent="0.25">
      <c r="A6" s="90" t="s">
        <v>24</v>
      </c>
      <c r="B6" s="37" t="s">
        <v>7</v>
      </c>
      <c r="C6" s="38" t="s">
        <v>25</v>
      </c>
    </row>
    <row r="7" spans="1:3" ht="15" customHeight="1" x14ac:dyDescent="0.25">
      <c r="A7" s="90"/>
      <c r="B7" s="39" t="s">
        <v>3</v>
      </c>
      <c r="C7" s="40" t="s">
        <v>26</v>
      </c>
    </row>
    <row r="8" spans="1:3" ht="15" customHeight="1" x14ac:dyDescent="0.25">
      <c r="A8" s="90"/>
      <c r="B8" s="39" t="s">
        <v>8</v>
      </c>
      <c r="C8" s="40" t="s">
        <v>27</v>
      </c>
    </row>
    <row r="9" spans="1:3" ht="15" customHeight="1" x14ac:dyDescent="0.25">
      <c r="A9" s="90"/>
      <c r="B9" s="39" t="s">
        <v>28</v>
      </c>
      <c r="C9" s="40" t="s">
        <v>29</v>
      </c>
    </row>
    <row r="10" spans="1:3" ht="15" customHeight="1" x14ac:dyDescent="0.25">
      <c r="A10" s="90"/>
      <c r="B10" s="39" t="s">
        <v>30</v>
      </c>
      <c r="C10" s="40" t="s">
        <v>31</v>
      </c>
    </row>
    <row r="11" spans="1:3" ht="15" customHeight="1" x14ac:dyDescent="0.25">
      <c r="A11" s="90"/>
      <c r="B11" s="39" t="s">
        <v>11</v>
      </c>
      <c r="C11" s="40" t="s">
        <v>32</v>
      </c>
    </row>
    <row r="12" spans="1:3" ht="15" customHeight="1" x14ac:dyDescent="0.25">
      <c r="A12" s="90"/>
      <c r="B12" s="41" t="s">
        <v>33</v>
      </c>
      <c r="C12" s="42" t="s">
        <v>34</v>
      </c>
    </row>
    <row r="13" spans="1:3" ht="15" customHeight="1" x14ac:dyDescent="0.25">
      <c r="A13" s="91" t="s">
        <v>35</v>
      </c>
      <c r="B13" s="43" t="s">
        <v>15</v>
      </c>
      <c r="C13" s="44" t="s">
        <v>36</v>
      </c>
    </row>
    <row r="14" spans="1:3" ht="15" customHeight="1" x14ac:dyDescent="0.25">
      <c r="A14" s="91"/>
      <c r="B14" s="45" t="s">
        <v>0</v>
      </c>
      <c r="C14" s="46" t="s">
        <v>37</v>
      </c>
    </row>
    <row r="15" spans="1:3" ht="15" customHeight="1" x14ac:dyDescent="0.25">
      <c r="A15" s="91"/>
      <c r="B15" s="45" t="s">
        <v>16</v>
      </c>
      <c r="C15" s="46" t="s">
        <v>38</v>
      </c>
    </row>
    <row r="16" spans="1:3" ht="15" customHeight="1" x14ac:dyDescent="0.25">
      <c r="A16" s="91"/>
      <c r="B16" s="45" t="s">
        <v>17</v>
      </c>
      <c r="C16" s="46" t="s">
        <v>39</v>
      </c>
    </row>
    <row r="17" spans="1:3" ht="15" customHeight="1" x14ac:dyDescent="0.25">
      <c r="A17" s="91"/>
      <c r="B17" s="47" t="s">
        <v>11</v>
      </c>
      <c r="C17" s="48" t="s">
        <v>40</v>
      </c>
    </row>
  </sheetData>
  <sheetProtection selectLockedCells="1" selectUnlockedCells="1"/>
  <mergeCells count="4">
    <mergeCell ref="A1:C1"/>
    <mergeCell ref="A2:A5"/>
    <mergeCell ref="A6:A12"/>
    <mergeCell ref="A13:A17"/>
  </mergeCells>
  <pageMargins left="0.51180555555555551" right="0.51180555555555551" top="0.78749999999999998" bottom="0.78749999999999998" header="0.51180555555555551" footer="0.51180555555555551"/>
  <pageSetup paperSize="9" firstPageNumber="0" fitToHeight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Notas Fiscais</vt:lpstr>
      <vt:lpstr>DicionárioNF</vt:lpstr>
      <vt:lpstr>'Notas Fiscais'!Excel_BuiltIn__FilterDatabase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Administrador</cp:lastModifiedBy>
  <dcterms:created xsi:type="dcterms:W3CDTF">2020-09-24T14:25:47Z</dcterms:created>
  <dcterms:modified xsi:type="dcterms:W3CDTF">2021-02-17T17:41:10Z</dcterms:modified>
</cp:coreProperties>
</file>